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ubaayik\Desktop\MATRİS\540720\"/>
    </mc:Choice>
  </mc:AlternateContent>
  <xr:revisionPtr revIDLastSave="0" documentId="13_ncr:1_{E8AAC794-1192-48EC-880C-7CABE27D3A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40720 Matris" sheetId="12" r:id="rId1"/>
    <sheet name="1-Dünya Yıllar İthalatı" sheetId="2" r:id="rId2"/>
    <sheet name="2-Dünya Çeyrek Yıllar İthalatı" sheetId="3" r:id="rId3"/>
    <sheet name="3-Türkiye İhracat Göstergeleri" sheetId="4" r:id="rId4"/>
    <sheet name="4-Dünya İthalat Göstergeleri" sheetId="5" r:id="rId5"/>
    <sheet name="5-Dünya Yıllar İhracatı" sheetId="6" r:id="rId6"/>
    <sheet name="6-Türkiye Yıllar İhracatı" sheetId="7" r:id="rId7"/>
    <sheet name="7-Türkiye Çeyrek Yıllar İhracat" sheetId="8" r:id="rId8"/>
    <sheet name="8-Türkiye Yıllar İhracat Birim " sheetId="9" r:id="rId9"/>
    <sheet name="9-Dünya Yıllar İthaları Birim F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2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3" i="4"/>
  <c r="D2" i="4"/>
  <c r="Y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106" i="12"/>
  <c r="Y107" i="12"/>
  <c r="Y108" i="12"/>
  <c r="Y109" i="12"/>
  <c r="Y110" i="12"/>
  <c r="Y111" i="12"/>
  <c r="Y112" i="12"/>
  <c r="Y113" i="12"/>
  <c r="Y114" i="12"/>
  <c r="Y115" i="12"/>
  <c r="Y116" i="12"/>
  <c r="Y117" i="12"/>
  <c r="Y118" i="12"/>
  <c r="Y119" i="12"/>
  <c r="Y120" i="12"/>
  <c r="Y121" i="12"/>
  <c r="Y122" i="12"/>
  <c r="Y123" i="12"/>
  <c r="Y124" i="12"/>
  <c r="Y125" i="12"/>
  <c r="Y126" i="12"/>
  <c r="Y127" i="12"/>
  <c r="Y128" i="12"/>
  <c r="Y129" i="12"/>
  <c r="Y130" i="12"/>
  <c r="Y131" i="12"/>
  <c r="Y132" i="12"/>
  <c r="Y133" i="12"/>
  <c r="Y134" i="12"/>
  <c r="Y135" i="12"/>
  <c r="Y136" i="12"/>
  <c r="Y137" i="12"/>
  <c r="Y138" i="12"/>
  <c r="Y139" i="12"/>
  <c r="Y140" i="12"/>
  <c r="Y141" i="12"/>
  <c r="Y142" i="12"/>
  <c r="Y143" i="12"/>
  <c r="Y144" i="12"/>
  <c r="Y145" i="12"/>
  <c r="Y146" i="12"/>
  <c r="Y147" i="12"/>
  <c r="Y148" i="12"/>
  <c r="Y149" i="12"/>
  <c r="Y150" i="12"/>
  <c r="Y151" i="12"/>
  <c r="Y152" i="12"/>
  <c r="Y153" i="12"/>
  <c r="Y154" i="12"/>
  <c r="Y155" i="12"/>
  <c r="Y156" i="12"/>
  <c r="Y157" i="12"/>
  <c r="Y158" i="12"/>
  <c r="Y159" i="12"/>
  <c r="Y160" i="12"/>
  <c r="Y161" i="12"/>
  <c r="Y162" i="12"/>
  <c r="Y163" i="12"/>
  <c r="Y164" i="12"/>
  <c r="Y165" i="12"/>
  <c r="Y166" i="12"/>
  <c r="Y167" i="12"/>
  <c r="Y168" i="12"/>
  <c r="Y169" i="12"/>
  <c r="Y170" i="12"/>
  <c r="Y171" i="12"/>
  <c r="Y172" i="12"/>
  <c r="Y173" i="12"/>
  <c r="Y174" i="12"/>
  <c r="Y175" i="12"/>
  <c r="Y176" i="12"/>
  <c r="Y177" i="12"/>
  <c r="Y178" i="12"/>
  <c r="Y179" i="12"/>
  <c r="Y180" i="12"/>
  <c r="Y181" i="12"/>
  <c r="Y182" i="12"/>
  <c r="Y183" i="12"/>
  <c r="Y184" i="12"/>
  <c r="Y185" i="12"/>
  <c r="Y186" i="12"/>
  <c r="Y187" i="12"/>
  <c r="Y188" i="12"/>
  <c r="Y189" i="12"/>
  <c r="Y190" i="12"/>
  <c r="Y191" i="12"/>
  <c r="Y192" i="12"/>
  <c r="Y193" i="12"/>
  <c r="Y194" i="12"/>
  <c r="Y195" i="12"/>
  <c r="Y196" i="12"/>
  <c r="Y197" i="12"/>
  <c r="Y198" i="12"/>
  <c r="Y199" i="12"/>
  <c r="Y200" i="12"/>
  <c r="Y201" i="12"/>
  <c r="Y202" i="12"/>
  <c r="Y203" i="12"/>
  <c r="Y204" i="12"/>
  <c r="Y205" i="12"/>
  <c r="Y206" i="12"/>
  <c r="Y207" i="12"/>
  <c r="Y208" i="12"/>
  <c r="Y209" i="12"/>
  <c r="Y210" i="12"/>
  <c r="Y211" i="12"/>
  <c r="Y3" i="12"/>
  <c r="H3" i="12"/>
  <c r="G2" i="3"/>
  <c r="CC4" i="12"/>
  <c r="CC5" i="12"/>
  <c r="CC6" i="12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99" i="12"/>
  <c r="CC100" i="12"/>
  <c r="CC101" i="12"/>
  <c r="CC102" i="12"/>
  <c r="CC103" i="12"/>
  <c r="CC104" i="12"/>
  <c r="CC105" i="12"/>
  <c r="CC106" i="12"/>
  <c r="CC107" i="12"/>
  <c r="CC108" i="12"/>
  <c r="CC109" i="12"/>
  <c r="CC110" i="12"/>
  <c r="CC111" i="12"/>
  <c r="CC112" i="12"/>
  <c r="CC113" i="12"/>
  <c r="CC114" i="12"/>
  <c r="CC115" i="12"/>
  <c r="CC116" i="12"/>
  <c r="CC117" i="12"/>
  <c r="CC118" i="12"/>
  <c r="CC119" i="12"/>
  <c r="CC120" i="12"/>
  <c r="CC121" i="12"/>
  <c r="CC122" i="12"/>
  <c r="CC123" i="12"/>
  <c r="CC124" i="12"/>
  <c r="CC125" i="12"/>
  <c r="CC126" i="12"/>
  <c r="CC127" i="12"/>
  <c r="CC128" i="12"/>
  <c r="CC129" i="12"/>
  <c r="CC130" i="12"/>
  <c r="CC131" i="12"/>
  <c r="CC132" i="12"/>
  <c r="CC133" i="12"/>
  <c r="CC134" i="12"/>
  <c r="CC135" i="12"/>
  <c r="CC136" i="12"/>
  <c r="CC137" i="12"/>
  <c r="CC138" i="12"/>
  <c r="CC139" i="12"/>
  <c r="CC140" i="12"/>
  <c r="CC141" i="12"/>
  <c r="CC142" i="12"/>
  <c r="CC143" i="12"/>
  <c r="CC144" i="12"/>
  <c r="CC145" i="12"/>
  <c r="CC146" i="12"/>
  <c r="CC147" i="12"/>
  <c r="CC148" i="12"/>
  <c r="CC149" i="12"/>
  <c r="CC150" i="12"/>
  <c r="CC151" i="12"/>
  <c r="CC152" i="12"/>
  <c r="CC153" i="12"/>
  <c r="CC154" i="12"/>
  <c r="CC155" i="12"/>
  <c r="CC156" i="12"/>
  <c r="CC157" i="12"/>
  <c r="CC158" i="12"/>
  <c r="CC159" i="12"/>
  <c r="CC160" i="12"/>
  <c r="CC161" i="12"/>
  <c r="CC162" i="12"/>
  <c r="CC163" i="12"/>
  <c r="CC164" i="12"/>
  <c r="CC165" i="12"/>
  <c r="CC166" i="12"/>
  <c r="CC167" i="12"/>
  <c r="CC168" i="12"/>
  <c r="CC169" i="12"/>
  <c r="CC170" i="12"/>
  <c r="CC171" i="12"/>
  <c r="CC172" i="12"/>
  <c r="CC173" i="12"/>
  <c r="CC174" i="12"/>
  <c r="CC175" i="12"/>
  <c r="CC176" i="12"/>
  <c r="CC177" i="12"/>
  <c r="CC178" i="12"/>
  <c r="CC179" i="12"/>
  <c r="CC180" i="12"/>
  <c r="CC181" i="12"/>
  <c r="CC182" i="12"/>
  <c r="CC183" i="12"/>
  <c r="CC184" i="12"/>
  <c r="CC185" i="12"/>
  <c r="CC186" i="12"/>
  <c r="CC187" i="12"/>
  <c r="CC188" i="12"/>
  <c r="CC189" i="12"/>
  <c r="CC190" i="12"/>
  <c r="CC191" i="12"/>
  <c r="CC192" i="12"/>
  <c r="CC193" i="12"/>
  <c r="CC194" i="12"/>
  <c r="CC195" i="12"/>
  <c r="CC196" i="12"/>
  <c r="CC197" i="12"/>
  <c r="CC198" i="12"/>
  <c r="CC199" i="12"/>
  <c r="CC200" i="12"/>
  <c r="CC201" i="12"/>
  <c r="CC202" i="12"/>
  <c r="CC203" i="12"/>
  <c r="CC204" i="12"/>
  <c r="CC205" i="12"/>
  <c r="CC206" i="12"/>
  <c r="CC207" i="12"/>
  <c r="CC208" i="12"/>
  <c r="CC209" i="12"/>
  <c r="CC210" i="12"/>
  <c r="CC211" i="12"/>
  <c r="CB4" i="12"/>
  <c r="CB5" i="12"/>
  <c r="CB6" i="12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99" i="12"/>
  <c r="CB100" i="12"/>
  <c r="CB101" i="12"/>
  <c r="CB102" i="12"/>
  <c r="CB103" i="12"/>
  <c r="CB104" i="12"/>
  <c r="CB105" i="12"/>
  <c r="CB106" i="12"/>
  <c r="CB107" i="12"/>
  <c r="CB108" i="12"/>
  <c r="CB109" i="12"/>
  <c r="CB110" i="12"/>
  <c r="CB111" i="12"/>
  <c r="CB112" i="12"/>
  <c r="CB113" i="12"/>
  <c r="CB114" i="12"/>
  <c r="CB115" i="12"/>
  <c r="CB116" i="12"/>
  <c r="CB117" i="12"/>
  <c r="CB118" i="12"/>
  <c r="CB119" i="12"/>
  <c r="CB120" i="12"/>
  <c r="CB121" i="12"/>
  <c r="CB122" i="12"/>
  <c r="CB123" i="12"/>
  <c r="CB124" i="12"/>
  <c r="CB125" i="12"/>
  <c r="CB126" i="12"/>
  <c r="CB127" i="12"/>
  <c r="CB128" i="12"/>
  <c r="CB129" i="12"/>
  <c r="CB130" i="12"/>
  <c r="CB131" i="12"/>
  <c r="CB132" i="12"/>
  <c r="CB133" i="12"/>
  <c r="CB134" i="12"/>
  <c r="CB135" i="12"/>
  <c r="CB136" i="12"/>
  <c r="CB137" i="12"/>
  <c r="CB138" i="12"/>
  <c r="CB139" i="12"/>
  <c r="CB140" i="12"/>
  <c r="CB141" i="12"/>
  <c r="CB142" i="12"/>
  <c r="CB143" i="12"/>
  <c r="CB144" i="12"/>
  <c r="CB145" i="12"/>
  <c r="CB146" i="12"/>
  <c r="CB147" i="12"/>
  <c r="CB148" i="12"/>
  <c r="CB149" i="12"/>
  <c r="CB150" i="12"/>
  <c r="CB151" i="12"/>
  <c r="CB152" i="12"/>
  <c r="CB153" i="12"/>
  <c r="CB154" i="12"/>
  <c r="CB155" i="12"/>
  <c r="CB156" i="12"/>
  <c r="CB157" i="12"/>
  <c r="CB158" i="12"/>
  <c r="CB159" i="12"/>
  <c r="CB160" i="12"/>
  <c r="CB161" i="12"/>
  <c r="CB162" i="12"/>
  <c r="CB163" i="12"/>
  <c r="CB164" i="12"/>
  <c r="CB165" i="12"/>
  <c r="CB166" i="12"/>
  <c r="CB167" i="12"/>
  <c r="CB168" i="12"/>
  <c r="CB169" i="12"/>
  <c r="CB170" i="12"/>
  <c r="CB171" i="12"/>
  <c r="CB172" i="12"/>
  <c r="CB173" i="12"/>
  <c r="CB174" i="12"/>
  <c r="CB175" i="12"/>
  <c r="CB176" i="12"/>
  <c r="CB177" i="12"/>
  <c r="CB178" i="12"/>
  <c r="CB179" i="12"/>
  <c r="CB180" i="12"/>
  <c r="CB181" i="12"/>
  <c r="CB182" i="12"/>
  <c r="CB183" i="12"/>
  <c r="CB184" i="12"/>
  <c r="CB185" i="12"/>
  <c r="CB186" i="12"/>
  <c r="CB187" i="12"/>
  <c r="CB188" i="12"/>
  <c r="CB189" i="12"/>
  <c r="CB190" i="12"/>
  <c r="CB191" i="12"/>
  <c r="CB192" i="12"/>
  <c r="CB193" i="12"/>
  <c r="CB194" i="12"/>
  <c r="CB195" i="12"/>
  <c r="CB196" i="12"/>
  <c r="CB197" i="12"/>
  <c r="CB198" i="12"/>
  <c r="CB199" i="12"/>
  <c r="CB200" i="12"/>
  <c r="CB201" i="12"/>
  <c r="CB202" i="12"/>
  <c r="CB203" i="12"/>
  <c r="CB204" i="12"/>
  <c r="CB205" i="12"/>
  <c r="CB206" i="12"/>
  <c r="CB207" i="12"/>
  <c r="CB208" i="12"/>
  <c r="CB209" i="12"/>
  <c r="CB210" i="12"/>
  <c r="CB211" i="12"/>
  <c r="CA4" i="12"/>
  <c r="CA5" i="12"/>
  <c r="CA6" i="12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99" i="12"/>
  <c r="CA100" i="12"/>
  <c r="CA101" i="12"/>
  <c r="CA102" i="12"/>
  <c r="CA103" i="12"/>
  <c r="CA104" i="12"/>
  <c r="CA105" i="12"/>
  <c r="CA106" i="12"/>
  <c r="CA107" i="12"/>
  <c r="CA108" i="12"/>
  <c r="CA109" i="12"/>
  <c r="CA110" i="12"/>
  <c r="CA111" i="12"/>
  <c r="CA112" i="12"/>
  <c r="CA113" i="12"/>
  <c r="CA114" i="12"/>
  <c r="CA115" i="12"/>
  <c r="CA116" i="12"/>
  <c r="CA117" i="12"/>
  <c r="CA118" i="12"/>
  <c r="CA119" i="12"/>
  <c r="CA120" i="12"/>
  <c r="CA121" i="12"/>
  <c r="CA122" i="12"/>
  <c r="CA123" i="12"/>
  <c r="CA124" i="12"/>
  <c r="CA125" i="12"/>
  <c r="CA126" i="12"/>
  <c r="CA127" i="12"/>
  <c r="CA128" i="12"/>
  <c r="CA129" i="12"/>
  <c r="CA130" i="12"/>
  <c r="CA131" i="12"/>
  <c r="CA132" i="12"/>
  <c r="CA133" i="12"/>
  <c r="CA134" i="12"/>
  <c r="CA135" i="12"/>
  <c r="CA136" i="12"/>
  <c r="CA137" i="12"/>
  <c r="CA138" i="12"/>
  <c r="CA139" i="12"/>
  <c r="CA140" i="12"/>
  <c r="CA141" i="12"/>
  <c r="CA142" i="12"/>
  <c r="CA143" i="12"/>
  <c r="CA144" i="12"/>
  <c r="CA145" i="12"/>
  <c r="CA146" i="12"/>
  <c r="CA147" i="12"/>
  <c r="CA148" i="12"/>
  <c r="CA149" i="12"/>
  <c r="CA150" i="12"/>
  <c r="CA151" i="12"/>
  <c r="CA152" i="12"/>
  <c r="CA153" i="12"/>
  <c r="CA154" i="12"/>
  <c r="CA155" i="12"/>
  <c r="CA156" i="12"/>
  <c r="CA157" i="12"/>
  <c r="CA158" i="12"/>
  <c r="CA159" i="12"/>
  <c r="CA160" i="12"/>
  <c r="CA161" i="12"/>
  <c r="CA162" i="12"/>
  <c r="CA163" i="12"/>
  <c r="CA164" i="12"/>
  <c r="CA165" i="12"/>
  <c r="CA166" i="12"/>
  <c r="CA167" i="12"/>
  <c r="CA168" i="12"/>
  <c r="CA169" i="12"/>
  <c r="CA170" i="12"/>
  <c r="CA171" i="12"/>
  <c r="CA172" i="12"/>
  <c r="CA173" i="12"/>
  <c r="CA174" i="12"/>
  <c r="CA175" i="12"/>
  <c r="CA176" i="12"/>
  <c r="CA177" i="12"/>
  <c r="CA178" i="12"/>
  <c r="CA179" i="12"/>
  <c r="CA180" i="12"/>
  <c r="CA181" i="12"/>
  <c r="CA182" i="12"/>
  <c r="CA183" i="12"/>
  <c r="CA184" i="12"/>
  <c r="CA185" i="12"/>
  <c r="CA186" i="12"/>
  <c r="CA187" i="12"/>
  <c r="CA188" i="12"/>
  <c r="CA189" i="12"/>
  <c r="CA190" i="12"/>
  <c r="CA191" i="12"/>
  <c r="CA192" i="12"/>
  <c r="CA193" i="12"/>
  <c r="CA194" i="12"/>
  <c r="CA195" i="12"/>
  <c r="CA196" i="12"/>
  <c r="CA197" i="12"/>
  <c r="CA198" i="12"/>
  <c r="CA199" i="12"/>
  <c r="CA200" i="12"/>
  <c r="CA201" i="12"/>
  <c r="CA202" i="12"/>
  <c r="CA203" i="12"/>
  <c r="CA204" i="12"/>
  <c r="CA205" i="12"/>
  <c r="CA206" i="12"/>
  <c r="CA207" i="12"/>
  <c r="CA208" i="12"/>
  <c r="CA209" i="12"/>
  <c r="CA210" i="12"/>
  <c r="CA211" i="12"/>
  <c r="BZ4" i="12"/>
  <c r="BZ5" i="12"/>
  <c r="BZ6" i="12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99" i="12"/>
  <c r="BZ100" i="12"/>
  <c r="BZ101" i="12"/>
  <c r="BZ102" i="12"/>
  <c r="BZ103" i="12"/>
  <c r="BZ104" i="12"/>
  <c r="BZ105" i="12"/>
  <c r="BZ106" i="12"/>
  <c r="BZ107" i="12"/>
  <c r="BZ108" i="12"/>
  <c r="BZ109" i="12"/>
  <c r="BZ110" i="12"/>
  <c r="BZ111" i="12"/>
  <c r="BZ112" i="12"/>
  <c r="BZ113" i="12"/>
  <c r="BZ114" i="12"/>
  <c r="BZ115" i="12"/>
  <c r="BZ116" i="12"/>
  <c r="BZ117" i="12"/>
  <c r="BZ118" i="12"/>
  <c r="BZ119" i="12"/>
  <c r="BZ120" i="12"/>
  <c r="BZ121" i="12"/>
  <c r="BZ122" i="12"/>
  <c r="BZ123" i="12"/>
  <c r="BZ124" i="12"/>
  <c r="BZ125" i="12"/>
  <c r="BZ126" i="12"/>
  <c r="BZ127" i="12"/>
  <c r="BZ128" i="12"/>
  <c r="BZ129" i="12"/>
  <c r="BZ130" i="12"/>
  <c r="BZ131" i="12"/>
  <c r="BZ132" i="12"/>
  <c r="BZ133" i="12"/>
  <c r="BZ134" i="12"/>
  <c r="BZ135" i="12"/>
  <c r="BZ136" i="12"/>
  <c r="BZ137" i="12"/>
  <c r="BZ138" i="12"/>
  <c r="BZ139" i="12"/>
  <c r="BZ140" i="12"/>
  <c r="BZ141" i="12"/>
  <c r="BZ142" i="12"/>
  <c r="BZ143" i="12"/>
  <c r="BZ144" i="12"/>
  <c r="BZ145" i="12"/>
  <c r="BZ146" i="12"/>
  <c r="BZ147" i="12"/>
  <c r="BZ148" i="12"/>
  <c r="BZ149" i="12"/>
  <c r="BZ150" i="12"/>
  <c r="BZ151" i="12"/>
  <c r="BZ152" i="12"/>
  <c r="BZ153" i="12"/>
  <c r="BZ154" i="12"/>
  <c r="BZ155" i="12"/>
  <c r="BZ156" i="12"/>
  <c r="BZ157" i="12"/>
  <c r="BZ158" i="12"/>
  <c r="BZ159" i="12"/>
  <c r="BZ160" i="12"/>
  <c r="BZ161" i="12"/>
  <c r="BZ162" i="12"/>
  <c r="BZ163" i="12"/>
  <c r="BZ164" i="12"/>
  <c r="BZ165" i="12"/>
  <c r="BZ166" i="12"/>
  <c r="BZ167" i="12"/>
  <c r="BZ168" i="12"/>
  <c r="BZ169" i="12"/>
  <c r="BZ170" i="12"/>
  <c r="BZ171" i="12"/>
  <c r="BZ172" i="12"/>
  <c r="BZ173" i="12"/>
  <c r="BZ174" i="12"/>
  <c r="BZ175" i="12"/>
  <c r="BZ176" i="12"/>
  <c r="BZ177" i="12"/>
  <c r="BZ178" i="12"/>
  <c r="BZ179" i="12"/>
  <c r="BZ180" i="12"/>
  <c r="BZ181" i="12"/>
  <c r="BZ182" i="12"/>
  <c r="BZ183" i="12"/>
  <c r="BZ184" i="12"/>
  <c r="BZ185" i="12"/>
  <c r="BZ186" i="12"/>
  <c r="BZ187" i="12"/>
  <c r="BZ188" i="12"/>
  <c r="BZ189" i="12"/>
  <c r="BZ190" i="12"/>
  <c r="BZ191" i="12"/>
  <c r="BZ192" i="12"/>
  <c r="BZ193" i="12"/>
  <c r="BZ194" i="12"/>
  <c r="BZ195" i="12"/>
  <c r="BZ196" i="12"/>
  <c r="BZ197" i="12"/>
  <c r="BZ198" i="12"/>
  <c r="BZ199" i="12"/>
  <c r="BZ200" i="12"/>
  <c r="BZ201" i="12"/>
  <c r="BZ202" i="12"/>
  <c r="BZ203" i="12"/>
  <c r="BZ204" i="12"/>
  <c r="BZ205" i="12"/>
  <c r="BZ206" i="12"/>
  <c r="BZ207" i="12"/>
  <c r="BZ208" i="12"/>
  <c r="BZ209" i="12"/>
  <c r="BZ210" i="12"/>
  <c r="BZ211" i="12"/>
  <c r="BY4" i="12"/>
  <c r="BY5" i="12"/>
  <c r="BY6" i="12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99" i="12"/>
  <c r="BY100" i="12"/>
  <c r="BY101" i="12"/>
  <c r="BY102" i="12"/>
  <c r="BY103" i="12"/>
  <c r="BY104" i="12"/>
  <c r="BY105" i="12"/>
  <c r="BY106" i="12"/>
  <c r="BY107" i="12"/>
  <c r="BY108" i="12"/>
  <c r="BY109" i="12"/>
  <c r="BY110" i="12"/>
  <c r="BY111" i="12"/>
  <c r="BY112" i="12"/>
  <c r="BY113" i="12"/>
  <c r="BY114" i="12"/>
  <c r="BY115" i="12"/>
  <c r="BY116" i="12"/>
  <c r="BY117" i="12"/>
  <c r="BY118" i="12"/>
  <c r="BY119" i="12"/>
  <c r="BY120" i="12"/>
  <c r="BY121" i="12"/>
  <c r="BY122" i="12"/>
  <c r="BY123" i="12"/>
  <c r="BY124" i="12"/>
  <c r="BY125" i="12"/>
  <c r="BY126" i="12"/>
  <c r="BY127" i="12"/>
  <c r="BY128" i="12"/>
  <c r="BY129" i="12"/>
  <c r="BY130" i="12"/>
  <c r="BY131" i="12"/>
  <c r="BY132" i="12"/>
  <c r="BY133" i="12"/>
  <c r="BY134" i="12"/>
  <c r="BY135" i="12"/>
  <c r="BY136" i="12"/>
  <c r="BY137" i="12"/>
  <c r="BY138" i="12"/>
  <c r="BY139" i="12"/>
  <c r="BY140" i="12"/>
  <c r="BY141" i="12"/>
  <c r="BY142" i="12"/>
  <c r="BY143" i="12"/>
  <c r="BY144" i="12"/>
  <c r="BY145" i="12"/>
  <c r="BY146" i="12"/>
  <c r="BY147" i="12"/>
  <c r="BY148" i="12"/>
  <c r="BY149" i="12"/>
  <c r="BY150" i="12"/>
  <c r="BY151" i="12"/>
  <c r="BY152" i="12"/>
  <c r="BY153" i="12"/>
  <c r="BY154" i="12"/>
  <c r="BY155" i="12"/>
  <c r="BY156" i="12"/>
  <c r="BY157" i="12"/>
  <c r="BY158" i="12"/>
  <c r="BY159" i="12"/>
  <c r="BY160" i="12"/>
  <c r="BY161" i="12"/>
  <c r="BY162" i="12"/>
  <c r="BY163" i="12"/>
  <c r="BY164" i="12"/>
  <c r="BY165" i="12"/>
  <c r="BY166" i="12"/>
  <c r="BY167" i="12"/>
  <c r="BY168" i="12"/>
  <c r="BY169" i="12"/>
  <c r="BY170" i="12"/>
  <c r="BY171" i="12"/>
  <c r="BY172" i="12"/>
  <c r="BY173" i="12"/>
  <c r="BY174" i="12"/>
  <c r="BY175" i="12"/>
  <c r="BY176" i="12"/>
  <c r="BY177" i="12"/>
  <c r="BY178" i="12"/>
  <c r="BY179" i="12"/>
  <c r="BY180" i="12"/>
  <c r="BY181" i="12"/>
  <c r="BY182" i="12"/>
  <c r="BY183" i="12"/>
  <c r="BY184" i="12"/>
  <c r="BY185" i="12"/>
  <c r="BY186" i="12"/>
  <c r="BY187" i="12"/>
  <c r="BY188" i="12"/>
  <c r="BY189" i="12"/>
  <c r="BY190" i="12"/>
  <c r="BY191" i="12"/>
  <c r="BY192" i="12"/>
  <c r="BY193" i="12"/>
  <c r="BY194" i="12"/>
  <c r="BY195" i="12"/>
  <c r="BY196" i="12"/>
  <c r="BY197" i="12"/>
  <c r="BY198" i="12"/>
  <c r="BY199" i="12"/>
  <c r="BY200" i="12"/>
  <c r="BY201" i="12"/>
  <c r="BY202" i="12"/>
  <c r="BY203" i="12"/>
  <c r="BY204" i="12"/>
  <c r="BY205" i="12"/>
  <c r="BY206" i="12"/>
  <c r="BY207" i="12"/>
  <c r="BY208" i="12"/>
  <c r="BY209" i="12"/>
  <c r="BY210" i="12"/>
  <c r="BY211" i="12"/>
  <c r="BX4" i="12"/>
  <c r="BX5" i="12"/>
  <c r="BX6" i="12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99" i="12"/>
  <c r="BX100" i="12"/>
  <c r="BX101" i="12"/>
  <c r="BX102" i="12"/>
  <c r="BX103" i="12"/>
  <c r="BX104" i="12"/>
  <c r="BX105" i="12"/>
  <c r="BX106" i="12"/>
  <c r="BX107" i="12"/>
  <c r="BX108" i="12"/>
  <c r="BX109" i="12"/>
  <c r="BX110" i="12"/>
  <c r="BX111" i="12"/>
  <c r="BX112" i="12"/>
  <c r="BX113" i="12"/>
  <c r="BX114" i="12"/>
  <c r="BX115" i="12"/>
  <c r="BX116" i="12"/>
  <c r="BX117" i="12"/>
  <c r="BX118" i="12"/>
  <c r="BX119" i="12"/>
  <c r="BX120" i="12"/>
  <c r="BX121" i="12"/>
  <c r="BX122" i="12"/>
  <c r="BX123" i="12"/>
  <c r="BX124" i="12"/>
  <c r="BX125" i="12"/>
  <c r="BX126" i="12"/>
  <c r="BX127" i="12"/>
  <c r="BX128" i="12"/>
  <c r="BX129" i="12"/>
  <c r="BX130" i="12"/>
  <c r="BX131" i="12"/>
  <c r="BX132" i="12"/>
  <c r="BX133" i="12"/>
  <c r="BX134" i="12"/>
  <c r="BX135" i="12"/>
  <c r="BX136" i="12"/>
  <c r="BX137" i="12"/>
  <c r="BX138" i="12"/>
  <c r="BX139" i="12"/>
  <c r="BX140" i="12"/>
  <c r="BX141" i="12"/>
  <c r="BX142" i="12"/>
  <c r="BX143" i="12"/>
  <c r="BX144" i="12"/>
  <c r="BX145" i="12"/>
  <c r="BX146" i="12"/>
  <c r="BX147" i="12"/>
  <c r="BX148" i="12"/>
  <c r="BX149" i="12"/>
  <c r="BX150" i="12"/>
  <c r="BX151" i="12"/>
  <c r="BX152" i="12"/>
  <c r="BX153" i="12"/>
  <c r="BX154" i="12"/>
  <c r="BX155" i="12"/>
  <c r="BX156" i="12"/>
  <c r="BX157" i="12"/>
  <c r="BX158" i="12"/>
  <c r="BX159" i="12"/>
  <c r="BX160" i="12"/>
  <c r="BX161" i="12"/>
  <c r="BX162" i="12"/>
  <c r="BX163" i="12"/>
  <c r="BX164" i="12"/>
  <c r="BX165" i="12"/>
  <c r="BX166" i="12"/>
  <c r="BX167" i="12"/>
  <c r="BX168" i="12"/>
  <c r="BX169" i="12"/>
  <c r="BX170" i="12"/>
  <c r="BX171" i="12"/>
  <c r="BX172" i="12"/>
  <c r="BX173" i="12"/>
  <c r="BX174" i="12"/>
  <c r="BX175" i="12"/>
  <c r="BX176" i="12"/>
  <c r="BX177" i="12"/>
  <c r="BX178" i="12"/>
  <c r="BX179" i="12"/>
  <c r="BX180" i="12"/>
  <c r="BX181" i="12"/>
  <c r="BX182" i="12"/>
  <c r="BX183" i="12"/>
  <c r="BX184" i="12"/>
  <c r="BX185" i="12"/>
  <c r="BX186" i="12"/>
  <c r="BX187" i="12"/>
  <c r="BX188" i="12"/>
  <c r="BX189" i="12"/>
  <c r="BX190" i="12"/>
  <c r="BX191" i="12"/>
  <c r="BX192" i="12"/>
  <c r="BX193" i="12"/>
  <c r="BX194" i="12"/>
  <c r="BX195" i="12"/>
  <c r="BX196" i="12"/>
  <c r="BX197" i="12"/>
  <c r="BX198" i="12"/>
  <c r="BX199" i="12"/>
  <c r="BX200" i="12"/>
  <c r="BX201" i="12"/>
  <c r="BX202" i="12"/>
  <c r="BX203" i="12"/>
  <c r="BX204" i="12"/>
  <c r="BX205" i="12"/>
  <c r="BX206" i="12"/>
  <c r="BX207" i="12"/>
  <c r="BX208" i="12"/>
  <c r="BX209" i="12"/>
  <c r="BX210" i="12"/>
  <c r="BX211" i="12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99" i="12"/>
  <c r="BW100" i="12"/>
  <c r="BW101" i="12"/>
  <c r="BW102" i="12"/>
  <c r="BW103" i="12"/>
  <c r="BW104" i="12"/>
  <c r="BW105" i="12"/>
  <c r="BW106" i="12"/>
  <c r="BW107" i="12"/>
  <c r="BW108" i="12"/>
  <c r="BW109" i="12"/>
  <c r="BW110" i="12"/>
  <c r="BW111" i="12"/>
  <c r="BW112" i="12"/>
  <c r="BW113" i="12"/>
  <c r="BW114" i="12"/>
  <c r="BW115" i="12"/>
  <c r="BW116" i="12"/>
  <c r="BW117" i="12"/>
  <c r="BW118" i="12"/>
  <c r="BW119" i="12"/>
  <c r="BW120" i="12"/>
  <c r="BW121" i="12"/>
  <c r="BW122" i="12"/>
  <c r="BW123" i="12"/>
  <c r="BW124" i="12"/>
  <c r="BW125" i="12"/>
  <c r="BW126" i="12"/>
  <c r="BW127" i="12"/>
  <c r="BW128" i="12"/>
  <c r="BW129" i="12"/>
  <c r="BW130" i="12"/>
  <c r="BW131" i="12"/>
  <c r="BW132" i="12"/>
  <c r="BW133" i="12"/>
  <c r="BW134" i="12"/>
  <c r="BW135" i="12"/>
  <c r="BW136" i="12"/>
  <c r="BW137" i="12"/>
  <c r="BW138" i="12"/>
  <c r="BW139" i="12"/>
  <c r="BW140" i="12"/>
  <c r="BW141" i="12"/>
  <c r="BW142" i="12"/>
  <c r="BW143" i="12"/>
  <c r="BW144" i="12"/>
  <c r="BW145" i="12"/>
  <c r="BW146" i="12"/>
  <c r="BW147" i="12"/>
  <c r="BW148" i="12"/>
  <c r="BW149" i="12"/>
  <c r="BW150" i="12"/>
  <c r="BW151" i="12"/>
  <c r="BW152" i="12"/>
  <c r="BW153" i="12"/>
  <c r="BW154" i="12"/>
  <c r="BW155" i="12"/>
  <c r="BW156" i="12"/>
  <c r="BW157" i="12"/>
  <c r="BW158" i="12"/>
  <c r="BW159" i="12"/>
  <c r="BW160" i="12"/>
  <c r="BW161" i="12"/>
  <c r="BW162" i="12"/>
  <c r="BW163" i="12"/>
  <c r="BW164" i="12"/>
  <c r="BW165" i="12"/>
  <c r="BW166" i="12"/>
  <c r="BW167" i="12"/>
  <c r="BW168" i="12"/>
  <c r="BW169" i="12"/>
  <c r="BW170" i="12"/>
  <c r="BW171" i="12"/>
  <c r="BW172" i="12"/>
  <c r="BW173" i="12"/>
  <c r="BW174" i="12"/>
  <c r="BW175" i="12"/>
  <c r="BW176" i="12"/>
  <c r="BW177" i="12"/>
  <c r="BW178" i="12"/>
  <c r="BW179" i="12"/>
  <c r="BW180" i="12"/>
  <c r="BW181" i="12"/>
  <c r="BW182" i="12"/>
  <c r="BW183" i="12"/>
  <c r="BW184" i="12"/>
  <c r="BW185" i="12"/>
  <c r="BW186" i="12"/>
  <c r="BW187" i="12"/>
  <c r="BW188" i="12"/>
  <c r="BW189" i="12"/>
  <c r="BW190" i="12"/>
  <c r="BW191" i="12"/>
  <c r="BW192" i="12"/>
  <c r="BW193" i="12"/>
  <c r="BW194" i="12"/>
  <c r="BW195" i="12"/>
  <c r="BW196" i="12"/>
  <c r="BW197" i="12"/>
  <c r="BW198" i="12"/>
  <c r="BW199" i="12"/>
  <c r="BW200" i="12"/>
  <c r="BW201" i="12"/>
  <c r="BW202" i="12"/>
  <c r="BW203" i="12"/>
  <c r="BW204" i="12"/>
  <c r="BW205" i="12"/>
  <c r="BW206" i="12"/>
  <c r="BW207" i="12"/>
  <c r="BW208" i="12"/>
  <c r="BW209" i="12"/>
  <c r="BW210" i="12"/>
  <c r="BW211" i="12"/>
  <c r="BV4" i="12"/>
  <c r="BV5" i="12"/>
  <c r="BV6" i="12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99" i="12"/>
  <c r="BV100" i="12"/>
  <c r="BV101" i="12"/>
  <c r="BV102" i="12"/>
  <c r="BV103" i="12"/>
  <c r="BV104" i="12"/>
  <c r="BV105" i="12"/>
  <c r="BV106" i="12"/>
  <c r="BV107" i="12"/>
  <c r="BV108" i="12"/>
  <c r="BV109" i="12"/>
  <c r="BV110" i="12"/>
  <c r="BV111" i="12"/>
  <c r="BV112" i="12"/>
  <c r="BV113" i="12"/>
  <c r="BV114" i="12"/>
  <c r="BV115" i="12"/>
  <c r="BV116" i="12"/>
  <c r="BV117" i="12"/>
  <c r="BV118" i="12"/>
  <c r="BV119" i="12"/>
  <c r="BV120" i="12"/>
  <c r="BV121" i="12"/>
  <c r="BV122" i="12"/>
  <c r="BV123" i="12"/>
  <c r="BV124" i="12"/>
  <c r="BV125" i="12"/>
  <c r="BV126" i="12"/>
  <c r="BV127" i="12"/>
  <c r="BV128" i="12"/>
  <c r="BV129" i="12"/>
  <c r="BV130" i="12"/>
  <c r="BV131" i="12"/>
  <c r="BV132" i="12"/>
  <c r="BV133" i="12"/>
  <c r="BV134" i="12"/>
  <c r="BV135" i="12"/>
  <c r="BV136" i="12"/>
  <c r="BV137" i="12"/>
  <c r="BV138" i="12"/>
  <c r="BV139" i="12"/>
  <c r="BV140" i="12"/>
  <c r="BV141" i="12"/>
  <c r="BV142" i="12"/>
  <c r="BV143" i="12"/>
  <c r="BV144" i="12"/>
  <c r="BV145" i="12"/>
  <c r="BV146" i="12"/>
  <c r="BV147" i="12"/>
  <c r="BV148" i="12"/>
  <c r="BV149" i="12"/>
  <c r="BV150" i="12"/>
  <c r="BV151" i="12"/>
  <c r="BV152" i="12"/>
  <c r="BV153" i="12"/>
  <c r="BV154" i="12"/>
  <c r="BV155" i="12"/>
  <c r="BV156" i="12"/>
  <c r="BV157" i="12"/>
  <c r="BV158" i="12"/>
  <c r="BV159" i="12"/>
  <c r="BV160" i="12"/>
  <c r="BV161" i="12"/>
  <c r="BV162" i="12"/>
  <c r="BV163" i="12"/>
  <c r="BV164" i="12"/>
  <c r="BV165" i="12"/>
  <c r="BV166" i="12"/>
  <c r="BV167" i="12"/>
  <c r="BV168" i="12"/>
  <c r="BV169" i="12"/>
  <c r="BV170" i="12"/>
  <c r="BV171" i="12"/>
  <c r="BV172" i="12"/>
  <c r="BV173" i="12"/>
  <c r="BV174" i="12"/>
  <c r="BV175" i="12"/>
  <c r="BV176" i="12"/>
  <c r="BV177" i="12"/>
  <c r="BV178" i="12"/>
  <c r="BV179" i="12"/>
  <c r="BV180" i="12"/>
  <c r="BV181" i="12"/>
  <c r="BV182" i="12"/>
  <c r="BV183" i="12"/>
  <c r="BV184" i="12"/>
  <c r="BV185" i="12"/>
  <c r="BV186" i="12"/>
  <c r="BV187" i="12"/>
  <c r="BV188" i="12"/>
  <c r="BV189" i="12"/>
  <c r="BV190" i="12"/>
  <c r="BV191" i="12"/>
  <c r="BV192" i="12"/>
  <c r="BV193" i="12"/>
  <c r="BV194" i="12"/>
  <c r="BV195" i="12"/>
  <c r="BV196" i="12"/>
  <c r="BV197" i="12"/>
  <c r="BV198" i="12"/>
  <c r="BV199" i="12"/>
  <c r="BV200" i="12"/>
  <c r="BV201" i="12"/>
  <c r="BV202" i="12"/>
  <c r="BV203" i="12"/>
  <c r="BV204" i="12"/>
  <c r="BV205" i="12"/>
  <c r="BV206" i="12"/>
  <c r="BV207" i="12"/>
  <c r="BV208" i="12"/>
  <c r="BV209" i="12"/>
  <c r="BV210" i="12"/>
  <c r="BV211" i="12"/>
  <c r="BU4" i="12"/>
  <c r="BU5" i="12"/>
  <c r="BU6" i="12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99" i="12"/>
  <c r="BU100" i="12"/>
  <c r="BU101" i="12"/>
  <c r="BU102" i="12"/>
  <c r="BU103" i="12"/>
  <c r="BU104" i="12"/>
  <c r="BU105" i="12"/>
  <c r="BU106" i="12"/>
  <c r="BU107" i="12"/>
  <c r="BU108" i="12"/>
  <c r="BU109" i="12"/>
  <c r="BU110" i="12"/>
  <c r="BU111" i="12"/>
  <c r="BU112" i="12"/>
  <c r="BU113" i="12"/>
  <c r="BU114" i="12"/>
  <c r="BU115" i="12"/>
  <c r="BU116" i="12"/>
  <c r="BU117" i="12"/>
  <c r="BU118" i="12"/>
  <c r="BU119" i="12"/>
  <c r="BU120" i="12"/>
  <c r="BU121" i="12"/>
  <c r="BU122" i="12"/>
  <c r="BU123" i="12"/>
  <c r="BU124" i="12"/>
  <c r="BU125" i="12"/>
  <c r="BU126" i="12"/>
  <c r="BU127" i="12"/>
  <c r="BU128" i="12"/>
  <c r="BU129" i="12"/>
  <c r="BU130" i="12"/>
  <c r="BU131" i="12"/>
  <c r="BU132" i="12"/>
  <c r="BU133" i="12"/>
  <c r="BU134" i="12"/>
  <c r="BU135" i="12"/>
  <c r="BU136" i="12"/>
  <c r="BU137" i="12"/>
  <c r="BU138" i="12"/>
  <c r="BU139" i="12"/>
  <c r="BU140" i="12"/>
  <c r="BU141" i="12"/>
  <c r="BU142" i="12"/>
  <c r="BU143" i="12"/>
  <c r="BU144" i="12"/>
  <c r="BU145" i="12"/>
  <c r="BU146" i="12"/>
  <c r="BU147" i="12"/>
  <c r="BU148" i="12"/>
  <c r="BU149" i="12"/>
  <c r="BU150" i="12"/>
  <c r="BU151" i="12"/>
  <c r="BU152" i="12"/>
  <c r="BU153" i="12"/>
  <c r="BU154" i="12"/>
  <c r="BU155" i="12"/>
  <c r="BU156" i="12"/>
  <c r="BU157" i="12"/>
  <c r="BU158" i="12"/>
  <c r="BU159" i="12"/>
  <c r="BU160" i="12"/>
  <c r="BU161" i="12"/>
  <c r="BU162" i="12"/>
  <c r="BU163" i="12"/>
  <c r="BU164" i="12"/>
  <c r="BU165" i="12"/>
  <c r="BU166" i="12"/>
  <c r="BU167" i="12"/>
  <c r="BU168" i="12"/>
  <c r="BU169" i="12"/>
  <c r="BU170" i="12"/>
  <c r="BU171" i="12"/>
  <c r="BU172" i="12"/>
  <c r="BU173" i="12"/>
  <c r="BU174" i="12"/>
  <c r="BU175" i="12"/>
  <c r="BU176" i="12"/>
  <c r="BU177" i="12"/>
  <c r="BU178" i="12"/>
  <c r="BU179" i="12"/>
  <c r="BU180" i="12"/>
  <c r="BU181" i="12"/>
  <c r="BU182" i="12"/>
  <c r="BU183" i="12"/>
  <c r="BU184" i="12"/>
  <c r="BU185" i="12"/>
  <c r="BU186" i="12"/>
  <c r="BU187" i="12"/>
  <c r="BU188" i="12"/>
  <c r="BU189" i="12"/>
  <c r="BU190" i="12"/>
  <c r="BU191" i="12"/>
  <c r="BU192" i="12"/>
  <c r="BU193" i="12"/>
  <c r="BU194" i="12"/>
  <c r="BU195" i="12"/>
  <c r="BU196" i="12"/>
  <c r="BU197" i="12"/>
  <c r="BU198" i="12"/>
  <c r="BU199" i="12"/>
  <c r="BU200" i="12"/>
  <c r="BU201" i="12"/>
  <c r="BU202" i="12"/>
  <c r="BU203" i="12"/>
  <c r="BU204" i="12"/>
  <c r="BU205" i="12"/>
  <c r="BU206" i="12"/>
  <c r="BU207" i="12"/>
  <c r="BU208" i="12"/>
  <c r="BU209" i="12"/>
  <c r="BU210" i="12"/>
  <c r="BU211" i="12"/>
  <c r="BT4" i="12"/>
  <c r="BT5" i="12"/>
  <c r="BT6" i="12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99" i="12"/>
  <c r="BT100" i="12"/>
  <c r="BT101" i="12"/>
  <c r="BT102" i="12"/>
  <c r="BT103" i="12"/>
  <c r="BT104" i="12"/>
  <c r="BT105" i="12"/>
  <c r="BT106" i="12"/>
  <c r="BT107" i="12"/>
  <c r="BT108" i="12"/>
  <c r="BT109" i="12"/>
  <c r="BT110" i="12"/>
  <c r="BT111" i="12"/>
  <c r="BT112" i="12"/>
  <c r="BT113" i="12"/>
  <c r="BT114" i="12"/>
  <c r="BT115" i="12"/>
  <c r="BT116" i="12"/>
  <c r="BT117" i="12"/>
  <c r="BT118" i="12"/>
  <c r="BT119" i="12"/>
  <c r="BT120" i="12"/>
  <c r="BT121" i="12"/>
  <c r="BT122" i="12"/>
  <c r="BT123" i="12"/>
  <c r="BT124" i="12"/>
  <c r="BT125" i="12"/>
  <c r="BT126" i="12"/>
  <c r="BT127" i="12"/>
  <c r="BT128" i="12"/>
  <c r="BT129" i="12"/>
  <c r="BT130" i="12"/>
  <c r="BT131" i="12"/>
  <c r="BT132" i="12"/>
  <c r="BT133" i="12"/>
  <c r="BT134" i="12"/>
  <c r="BT135" i="12"/>
  <c r="BT136" i="12"/>
  <c r="BT137" i="12"/>
  <c r="BT138" i="12"/>
  <c r="BT139" i="12"/>
  <c r="BT140" i="12"/>
  <c r="BT141" i="12"/>
  <c r="BT142" i="12"/>
  <c r="BT143" i="12"/>
  <c r="BT144" i="12"/>
  <c r="BT145" i="12"/>
  <c r="BT146" i="12"/>
  <c r="BT147" i="12"/>
  <c r="BT148" i="12"/>
  <c r="BT149" i="12"/>
  <c r="BT150" i="12"/>
  <c r="BT151" i="12"/>
  <c r="BT152" i="12"/>
  <c r="BT153" i="12"/>
  <c r="BT154" i="12"/>
  <c r="BT155" i="12"/>
  <c r="BT156" i="12"/>
  <c r="BT157" i="12"/>
  <c r="BT158" i="12"/>
  <c r="BT159" i="12"/>
  <c r="BT160" i="12"/>
  <c r="BT161" i="12"/>
  <c r="BT162" i="12"/>
  <c r="BT163" i="12"/>
  <c r="BT164" i="12"/>
  <c r="BT165" i="12"/>
  <c r="BT166" i="12"/>
  <c r="BT167" i="12"/>
  <c r="BT168" i="12"/>
  <c r="BT169" i="12"/>
  <c r="BT170" i="12"/>
  <c r="BT171" i="12"/>
  <c r="BT172" i="12"/>
  <c r="BT173" i="12"/>
  <c r="BT174" i="12"/>
  <c r="BT175" i="12"/>
  <c r="BT176" i="12"/>
  <c r="BT177" i="12"/>
  <c r="BT178" i="12"/>
  <c r="BT179" i="12"/>
  <c r="BT180" i="12"/>
  <c r="BT181" i="12"/>
  <c r="BT182" i="12"/>
  <c r="BT183" i="12"/>
  <c r="BT184" i="12"/>
  <c r="BT185" i="12"/>
  <c r="BT186" i="12"/>
  <c r="BT187" i="12"/>
  <c r="BT188" i="12"/>
  <c r="BT189" i="12"/>
  <c r="BT190" i="12"/>
  <c r="BT191" i="12"/>
  <c r="BT192" i="12"/>
  <c r="BT193" i="12"/>
  <c r="BT194" i="12"/>
  <c r="BT195" i="12"/>
  <c r="BT196" i="12"/>
  <c r="BT197" i="12"/>
  <c r="BT198" i="12"/>
  <c r="BT199" i="12"/>
  <c r="BT200" i="12"/>
  <c r="BT201" i="12"/>
  <c r="BT202" i="12"/>
  <c r="BT203" i="12"/>
  <c r="BT204" i="12"/>
  <c r="BT205" i="12"/>
  <c r="BT206" i="12"/>
  <c r="BT207" i="12"/>
  <c r="BT208" i="12"/>
  <c r="BT209" i="12"/>
  <c r="BT210" i="12"/>
  <c r="BT211" i="12"/>
  <c r="BS4" i="12"/>
  <c r="BS5" i="12"/>
  <c r="BS6" i="12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99" i="12"/>
  <c r="BS100" i="12"/>
  <c r="BS101" i="12"/>
  <c r="BS102" i="12"/>
  <c r="BS103" i="12"/>
  <c r="BS104" i="12"/>
  <c r="BS105" i="12"/>
  <c r="BS106" i="12"/>
  <c r="BS107" i="12"/>
  <c r="BS108" i="12"/>
  <c r="BS109" i="12"/>
  <c r="BS110" i="12"/>
  <c r="BS111" i="12"/>
  <c r="BS112" i="12"/>
  <c r="BS113" i="12"/>
  <c r="BS114" i="12"/>
  <c r="BS115" i="12"/>
  <c r="BS116" i="12"/>
  <c r="BS117" i="12"/>
  <c r="BS118" i="12"/>
  <c r="BS119" i="12"/>
  <c r="BS120" i="12"/>
  <c r="BS121" i="12"/>
  <c r="BS122" i="12"/>
  <c r="BS123" i="12"/>
  <c r="BS124" i="12"/>
  <c r="BS125" i="12"/>
  <c r="BS126" i="12"/>
  <c r="BS127" i="12"/>
  <c r="BS128" i="12"/>
  <c r="BS129" i="12"/>
  <c r="BS130" i="12"/>
  <c r="BS131" i="12"/>
  <c r="BS132" i="12"/>
  <c r="BS133" i="12"/>
  <c r="BS134" i="12"/>
  <c r="BS135" i="12"/>
  <c r="BS136" i="12"/>
  <c r="BS137" i="12"/>
  <c r="BS138" i="12"/>
  <c r="BS139" i="12"/>
  <c r="BS140" i="12"/>
  <c r="BS141" i="12"/>
  <c r="BS142" i="12"/>
  <c r="BS143" i="12"/>
  <c r="BS144" i="12"/>
  <c r="BS145" i="12"/>
  <c r="BS146" i="12"/>
  <c r="BS147" i="12"/>
  <c r="BS148" i="12"/>
  <c r="BS149" i="12"/>
  <c r="BS150" i="12"/>
  <c r="BS151" i="12"/>
  <c r="BS152" i="12"/>
  <c r="BS153" i="12"/>
  <c r="BS154" i="12"/>
  <c r="BS155" i="12"/>
  <c r="BS156" i="12"/>
  <c r="BS157" i="12"/>
  <c r="BS158" i="12"/>
  <c r="BS159" i="12"/>
  <c r="BS160" i="12"/>
  <c r="BS161" i="12"/>
  <c r="BS162" i="12"/>
  <c r="BS163" i="12"/>
  <c r="BS164" i="12"/>
  <c r="BS165" i="12"/>
  <c r="BS166" i="12"/>
  <c r="BS167" i="12"/>
  <c r="BS168" i="12"/>
  <c r="BS169" i="12"/>
  <c r="BS170" i="12"/>
  <c r="BS171" i="12"/>
  <c r="BS172" i="12"/>
  <c r="BS173" i="12"/>
  <c r="BS174" i="12"/>
  <c r="BS175" i="12"/>
  <c r="BS176" i="12"/>
  <c r="BS177" i="12"/>
  <c r="BS178" i="12"/>
  <c r="BS179" i="12"/>
  <c r="BS180" i="12"/>
  <c r="BS181" i="12"/>
  <c r="BS182" i="12"/>
  <c r="BS183" i="12"/>
  <c r="BS184" i="12"/>
  <c r="BS185" i="12"/>
  <c r="BS186" i="12"/>
  <c r="BS187" i="12"/>
  <c r="BS188" i="12"/>
  <c r="BS189" i="12"/>
  <c r="BS190" i="12"/>
  <c r="BS191" i="12"/>
  <c r="BS192" i="12"/>
  <c r="BS193" i="12"/>
  <c r="BS194" i="12"/>
  <c r="BS195" i="12"/>
  <c r="BS196" i="12"/>
  <c r="BS197" i="12"/>
  <c r="BS198" i="12"/>
  <c r="BS199" i="12"/>
  <c r="BS200" i="12"/>
  <c r="BS201" i="12"/>
  <c r="BS202" i="12"/>
  <c r="BS203" i="12"/>
  <c r="BS204" i="12"/>
  <c r="BS205" i="12"/>
  <c r="BS206" i="12"/>
  <c r="BS207" i="12"/>
  <c r="BS208" i="12"/>
  <c r="BS209" i="12"/>
  <c r="BS210" i="12"/>
  <c r="BS211" i="12"/>
  <c r="BR4" i="12"/>
  <c r="BR5" i="12"/>
  <c r="BR6" i="12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99" i="12"/>
  <c r="BR100" i="12"/>
  <c r="BR101" i="12"/>
  <c r="BR102" i="12"/>
  <c r="BR103" i="12"/>
  <c r="BR104" i="12"/>
  <c r="BR105" i="12"/>
  <c r="BR106" i="12"/>
  <c r="BR107" i="12"/>
  <c r="BR108" i="12"/>
  <c r="BR109" i="12"/>
  <c r="BR110" i="12"/>
  <c r="BR111" i="12"/>
  <c r="BR112" i="12"/>
  <c r="BR113" i="12"/>
  <c r="BR114" i="12"/>
  <c r="BR115" i="12"/>
  <c r="BR116" i="12"/>
  <c r="BR117" i="12"/>
  <c r="BR118" i="12"/>
  <c r="BR119" i="12"/>
  <c r="BR120" i="12"/>
  <c r="BR121" i="12"/>
  <c r="BR122" i="12"/>
  <c r="BR123" i="12"/>
  <c r="BR124" i="12"/>
  <c r="BR125" i="12"/>
  <c r="BR126" i="12"/>
  <c r="BR127" i="12"/>
  <c r="BR128" i="12"/>
  <c r="BR129" i="12"/>
  <c r="BR130" i="12"/>
  <c r="BR131" i="12"/>
  <c r="BR132" i="12"/>
  <c r="BR133" i="12"/>
  <c r="BR134" i="12"/>
  <c r="BR135" i="12"/>
  <c r="BR136" i="12"/>
  <c r="BR137" i="12"/>
  <c r="BR138" i="12"/>
  <c r="BR139" i="12"/>
  <c r="BR140" i="12"/>
  <c r="BR141" i="12"/>
  <c r="BR142" i="12"/>
  <c r="BR143" i="12"/>
  <c r="BR144" i="12"/>
  <c r="BR145" i="12"/>
  <c r="BR146" i="12"/>
  <c r="BR147" i="12"/>
  <c r="BR148" i="12"/>
  <c r="BR149" i="12"/>
  <c r="BR150" i="12"/>
  <c r="BR151" i="12"/>
  <c r="BR152" i="12"/>
  <c r="BR153" i="12"/>
  <c r="BR154" i="12"/>
  <c r="BR155" i="12"/>
  <c r="BR156" i="12"/>
  <c r="BR157" i="12"/>
  <c r="BR158" i="12"/>
  <c r="BR159" i="12"/>
  <c r="BR160" i="12"/>
  <c r="BR161" i="12"/>
  <c r="BR162" i="12"/>
  <c r="BR163" i="12"/>
  <c r="BR164" i="12"/>
  <c r="BR165" i="12"/>
  <c r="BR166" i="12"/>
  <c r="BR167" i="12"/>
  <c r="BR168" i="12"/>
  <c r="BR169" i="12"/>
  <c r="BR170" i="12"/>
  <c r="BR171" i="12"/>
  <c r="BR172" i="12"/>
  <c r="BR173" i="12"/>
  <c r="BR174" i="12"/>
  <c r="BR175" i="12"/>
  <c r="BR176" i="12"/>
  <c r="BR177" i="12"/>
  <c r="BR178" i="12"/>
  <c r="BR179" i="12"/>
  <c r="BR180" i="12"/>
  <c r="BR181" i="12"/>
  <c r="BR182" i="12"/>
  <c r="BR183" i="12"/>
  <c r="BR184" i="12"/>
  <c r="BR185" i="12"/>
  <c r="BR186" i="12"/>
  <c r="BR187" i="12"/>
  <c r="BR188" i="12"/>
  <c r="BR189" i="12"/>
  <c r="BR190" i="12"/>
  <c r="BR191" i="12"/>
  <c r="BR192" i="12"/>
  <c r="BR193" i="12"/>
  <c r="BR194" i="12"/>
  <c r="BR195" i="12"/>
  <c r="BR196" i="12"/>
  <c r="BR197" i="12"/>
  <c r="BR198" i="12"/>
  <c r="BR199" i="12"/>
  <c r="BR200" i="12"/>
  <c r="BR201" i="12"/>
  <c r="BR202" i="12"/>
  <c r="BR203" i="12"/>
  <c r="BR204" i="12"/>
  <c r="BR205" i="12"/>
  <c r="BR206" i="12"/>
  <c r="BR207" i="12"/>
  <c r="BR208" i="12"/>
  <c r="BR209" i="12"/>
  <c r="BR210" i="12"/>
  <c r="BR211" i="12"/>
  <c r="BQ4" i="12"/>
  <c r="BQ5" i="12"/>
  <c r="BQ6" i="12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99" i="12"/>
  <c r="BQ100" i="12"/>
  <c r="BQ101" i="12"/>
  <c r="BQ102" i="12"/>
  <c r="BQ103" i="12"/>
  <c r="BQ104" i="12"/>
  <c r="BQ105" i="12"/>
  <c r="BQ106" i="12"/>
  <c r="BQ107" i="12"/>
  <c r="BQ108" i="12"/>
  <c r="BQ109" i="12"/>
  <c r="BQ110" i="12"/>
  <c r="BQ111" i="12"/>
  <c r="BQ112" i="12"/>
  <c r="BQ113" i="12"/>
  <c r="BQ114" i="12"/>
  <c r="BQ115" i="12"/>
  <c r="BQ116" i="12"/>
  <c r="BQ117" i="12"/>
  <c r="BQ118" i="12"/>
  <c r="BQ119" i="12"/>
  <c r="BQ120" i="12"/>
  <c r="BQ121" i="12"/>
  <c r="BQ122" i="12"/>
  <c r="BQ123" i="12"/>
  <c r="BQ124" i="12"/>
  <c r="BQ125" i="12"/>
  <c r="BQ126" i="12"/>
  <c r="BQ127" i="12"/>
  <c r="BQ128" i="12"/>
  <c r="BQ129" i="12"/>
  <c r="BQ130" i="12"/>
  <c r="BQ131" i="12"/>
  <c r="BQ132" i="12"/>
  <c r="BQ133" i="12"/>
  <c r="BQ134" i="12"/>
  <c r="BQ135" i="12"/>
  <c r="BQ136" i="12"/>
  <c r="BQ137" i="12"/>
  <c r="BQ138" i="12"/>
  <c r="BQ139" i="12"/>
  <c r="BQ140" i="12"/>
  <c r="BQ141" i="12"/>
  <c r="BQ142" i="12"/>
  <c r="BQ143" i="12"/>
  <c r="BQ144" i="12"/>
  <c r="BQ145" i="12"/>
  <c r="BQ146" i="12"/>
  <c r="BQ147" i="12"/>
  <c r="BQ148" i="12"/>
  <c r="BQ149" i="12"/>
  <c r="BQ150" i="12"/>
  <c r="BQ151" i="12"/>
  <c r="BQ152" i="12"/>
  <c r="BQ153" i="12"/>
  <c r="BQ154" i="12"/>
  <c r="BQ155" i="12"/>
  <c r="BQ156" i="12"/>
  <c r="BQ157" i="12"/>
  <c r="BQ158" i="12"/>
  <c r="BQ159" i="12"/>
  <c r="BQ160" i="12"/>
  <c r="BQ161" i="12"/>
  <c r="BQ162" i="12"/>
  <c r="BQ163" i="12"/>
  <c r="BQ164" i="12"/>
  <c r="BQ165" i="12"/>
  <c r="BQ166" i="12"/>
  <c r="BQ167" i="12"/>
  <c r="BQ168" i="12"/>
  <c r="BQ169" i="12"/>
  <c r="BQ170" i="12"/>
  <c r="BQ171" i="12"/>
  <c r="BQ172" i="12"/>
  <c r="BQ173" i="12"/>
  <c r="BQ174" i="12"/>
  <c r="BQ175" i="12"/>
  <c r="BQ176" i="12"/>
  <c r="BQ177" i="12"/>
  <c r="BQ178" i="12"/>
  <c r="BQ179" i="12"/>
  <c r="BQ180" i="12"/>
  <c r="BQ181" i="12"/>
  <c r="BQ182" i="12"/>
  <c r="BQ183" i="12"/>
  <c r="BQ184" i="12"/>
  <c r="BQ185" i="12"/>
  <c r="BQ186" i="12"/>
  <c r="BQ187" i="12"/>
  <c r="BQ188" i="12"/>
  <c r="BQ189" i="12"/>
  <c r="BQ190" i="12"/>
  <c r="BQ191" i="12"/>
  <c r="BQ192" i="12"/>
  <c r="BQ193" i="12"/>
  <c r="BQ194" i="12"/>
  <c r="BQ195" i="12"/>
  <c r="BQ196" i="12"/>
  <c r="BQ197" i="12"/>
  <c r="BQ198" i="12"/>
  <c r="BQ199" i="12"/>
  <c r="BQ200" i="12"/>
  <c r="BQ201" i="12"/>
  <c r="BQ202" i="12"/>
  <c r="BQ203" i="12"/>
  <c r="BQ204" i="12"/>
  <c r="BQ205" i="12"/>
  <c r="BQ206" i="12"/>
  <c r="BQ207" i="12"/>
  <c r="BQ208" i="12"/>
  <c r="BQ209" i="12"/>
  <c r="BQ210" i="12"/>
  <c r="BQ211" i="12"/>
  <c r="CC3" i="12"/>
  <c r="CB3" i="12"/>
  <c r="CA3" i="12"/>
  <c r="BZ3" i="12"/>
  <c r="BY3" i="12"/>
  <c r="BX3" i="12"/>
  <c r="BW3" i="12"/>
  <c r="BV3" i="12"/>
  <c r="BU3" i="12"/>
  <c r="BT3" i="12"/>
  <c r="BS3" i="12"/>
  <c r="BR3" i="12"/>
  <c r="BQ3" i="12"/>
  <c r="BP4" i="12"/>
  <c r="BP5" i="12"/>
  <c r="BP6" i="12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99" i="12"/>
  <c r="BP100" i="12"/>
  <c r="BP101" i="12"/>
  <c r="BP102" i="12"/>
  <c r="BP103" i="12"/>
  <c r="BP104" i="12"/>
  <c r="BP105" i="12"/>
  <c r="BP106" i="12"/>
  <c r="BP107" i="12"/>
  <c r="BP108" i="12"/>
  <c r="BP109" i="12"/>
  <c r="BP110" i="12"/>
  <c r="BP111" i="12"/>
  <c r="BP112" i="12"/>
  <c r="BP113" i="12"/>
  <c r="BP114" i="12"/>
  <c r="BP115" i="12"/>
  <c r="BP116" i="12"/>
  <c r="BP117" i="12"/>
  <c r="BP118" i="12"/>
  <c r="BP119" i="12"/>
  <c r="BP120" i="12"/>
  <c r="BP121" i="12"/>
  <c r="BP122" i="12"/>
  <c r="BP123" i="12"/>
  <c r="BP124" i="12"/>
  <c r="BP125" i="12"/>
  <c r="BP126" i="12"/>
  <c r="BP127" i="12"/>
  <c r="BP128" i="12"/>
  <c r="BP129" i="12"/>
  <c r="BP130" i="12"/>
  <c r="BP131" i="12"/>
  <c r="BP132" i="12"/>
  <c r="BP133" i="12"/>
  <c r="BP134" i="12"/>
  <c r="BP135" i="12"/>
  <c r="BP136" i="12"/>
  <c r="BP137" i="12"/>
  <c r="BP138" i="12"/>
  <c r="BP139" i="12"/>
  <c r="BP140" i="12"/>
  <c r="BP141" i="12"/>
  <c r="BP142" i="12"/>
  <c r="BP143" i="12"/>
  <c r="BP144" i="12"/>
  <c r="BP145" i="12"/>
  <c r="BP146" i="12"/>
  <c r="BP147" i="12"/>
  <c r="BP148" i="12"/>
  <c r="BP149" i="12"/>
  <c r="BP150" i="12"/>
  <c r="BP151" i="12"/>
  <c r="BP152" i="12"/>
  <c r="BP153" i="12"/>
  <c r="BP154" i="12"/>
  <c r="BP155" i="12"/>
  <c r="BP156" i="12"/>
  <c r="BP157" i="12"/>
  <c r="BP158" i="12"/>
  <c r="BP159" i="12"/>
  <c r="BP160" i="12"/>
  <c r="BP161" i="12"/>
  <c r="BP162" i="12"/>
  <c r="BP163" i="12"/>
  <c r="BP164" i="12"/>
  <c r="BP165" i="12"/>
  <c r="BP166" i="12"/>
  <c r="BP167" i="12"/>
  <c r="BP168" i="12"/>
  <c r="BP169" i="12"/>
  <c r="BP170" i="12"/>
  <c r="BP171" i="12"/>
  <c r="BP172" i="12"/>
  <c r="BP173" i="12"/>
  <c r="BP174" i="12"/>
  <c r="BP175" i="12"/>
  <c r="BP176" i="12"/>
  <c r="BP177" i="12"/>
  <c r="BP178" i="12"/>
  <c r="BP179" i="12"/>
  <c r="BP180" i="12"/>
  <c r="BP181" i="12"/>
  <c r="BP182" i="12"/>
  <c r="BP183" i="12"/>
  <c r="BP184" i="12"/>
  <c r="BP185" i="12"/>
  <c r="BP186" i="12"/>
  <c r="BP187" i="12"/>
  <c r="BP188" i="12"/>
  <c r="BP189" i="12"/>
  <c r="BP190" i="12"/>
  <c r="BP191" i="12"/>
  <c r="BP192" i="12"/>
  <c r="BP193" i="12"/>
  <c r="BP194" i="12"/>
  <c r="BP195" i="12"/>
  <c r="BP196" i="12"/>
  <c r="BP197" i="12"/>
  <c r="BP198" i="12"/>
  <c r="BP199" i="12"/>
  <c r="BP200" i="12"/>
  <c r="BP201" i="12"/>
  <c r="BP202" i="12"/>
  <c r="BP203" i="12"/>
  <c r="BP204" i="12"/>
  <c r="BP205" i="12"/>
  <c r="BP206" i="12"/>
  <c r="BP207" i="12"/>
  <c r="BP208" i="12"/>
  <c r="BP209" i="12"/>
  <c r="BP210" i="12"/>
  <c r="BP211" i="12"/>
  <c r="BO4" i="12"/>
  <c r="BO5" i="12"/>
  <c r="BO6" i="12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99" i="12"/>
  <c r="BO100" i="12"/>
  <c r="BO101" i="12"/>
  <c r="BO102" i="12"/>
  <c r="BO103" i="12"/>
  <c r="BO104" i="12"/>
  <c r="BO105" i="12"/>
  <c r="BO106" i="12"/>
  <c r="BO107" i="12"/>
  <c r="BO108" i="12"/>
  <c r="BO109" i="12"/>
  <c r="BO110" i="12"/>
  <c r="BO111" i="12"/>
  <c r="BO112" i="12"/>
  <c r="BO113" i="12"/>
  <c r="BO114" i="12"/>
  <c r="BO115" i="12"/>
  <c r="BO116" i="12"/>
  <c r="BO117" i="12"/>
  <c r="BO118" i="12"/>
  <c r="BO119" i="12"/>
  <c r="BO120" i="12"/>
  <c r="BO121" i="12"/>
  <c r="BO122" i="12"/>
  <c r="BO123" i="12"/>
  <c r="BO124" i="12"/>
  <c r="BO125" i="12"/>
  <c r="BO126" i="12"/>
  <c r="BO127" i="12"/>
  <c r="BO128" i="12"/>
  <c r="BO129" i="12"/>
  <c r="BO130" i="12"/>
  <c r="BO131" i="12"/>
  <c r="BO132" i="12"/>
  <c r="BO133" i="12"/>
  <c r="BO134" i="12"/>
  <c r="BO135" i="12"/>
  <c r="BO136" i="12"/>
  <c r="BO137" i="12"/>
  <c r="BO138" i="12"/>
  <c r="BO139" i="12"/>
  <c r="BO140" i="12"/>
  <c r="BO141" i="12"/>
  <c r="BO142" i="12"/>
  <c r="BO143" i="12"/>
  <c r="BO144" i="12"/>
  <c r="BO145" i="12"/>
  <c r="BO146" i="12"/>
  <c r="BO147" i="12"/>
  <c r="BO148" i="12"/>
  <c r="BO149" i="12"/>
  <c r="BO150" i="12"/>
  <c r="BO151" i="12"/>
  <c r="BO152" i="12"/>
  <c r="BO153" i="12"/>
  <c r="BO154" i="12"/>
  <c r="BO155" i="12"/>
  <c r="BO156" i="12"/>
  <c r="BO157" i="12"/>
  <c r="BO158" i="12"/>
  <c r="BO159" i="12"/>
  <c r="BO160" i="12"/>
  <c r="BO161" i="12"/>
  <c r="BO162" i="12"/>
  <c r="BO163" i="12"/>
  <c r="BO164" i="12"/>
  <c r="BO165" i="12"/>
  <c r="BO166" i="12"/>
  <c r="BO167" i="12"/>
  <c r="BO168" i="12"/>
  <c r="BO169" i="12"/>
  <c r="BO170" i="12"/>
  <c r="BO171" i="12"/>
  <c r="BO172" i="12"/>
  <c r="BO173" i="12"/>
  <c r="BO174" i="12"/>
  <c r="BO175" i="12"/>
  <c r="BO176" i="12"/>
  <c r="BO177" i="12"/>
  <c r="BO178" i="12"/>
  <c r="BO179" i="12"/>
  <c r="BO180" i="12"/>
  <c r="BO181" i="12"/>
  <c r="BO182" i="12"/>
  <c r="BO183" i="12"/>
  <c r="BO184" i="12"/>
  <c r="BO185" i="12"/>
  <c r="BO186" i="12"/>
  <c r="BO187" i="12"/>
  <c r="BO188" i="12"/>
  <c r="BO189" i="12"/>
  <c r="BO190" i="12"/>
  <c r="BO191" i="12"/>
  <c r="BO192" i="12"/>
  <c r="BO193" i="12"/>
  <c r="BO194" i="12"/>
  <c r="BO195" i="12"/>
  <c r="BO196" i="12"/>
  <c r="BO197" i="12"/>
  <c r="BO198" i="12"/>
  <c r="BO199" i="12"/>
  <c r="BO200" i="12"/>
  <c r="BO201" i="12"/>
  <c r="BO202" i="12"/>
  <c r="BO203" i="12"/>
  <c r="BO204" i="12"/>
  <c r="BO205" i="12"/>
  <c r="BO206" i="12"/>
  <c r="BO207" i="12"/>
  <c r="BO208" i="12"/>
  <c r="BO209" i="12"/>
  <c r="BO210" i="12"/>
  <c r="BO211" i="12"/>
  <c r="BN4" i="12"/>
  <c r="BN5" i="12"/>
  <c r="BN6" i="12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99" i="12"/>
  <c r="BN100" i="12"/>
  <c r="BN101" i="12"/>
  <c r="BN102" i="12"/>
  <c r="BN103" i="12"/>
  <c r="BN104" i="12"/>
  <c r="BN105" i="12"/>
  <c r="BN106" i="12"/>
  <c r="BN107" i="12"/>
  <c r="BN108" i="12"/>
  <c r="BN109" i="12"/>
  <c r="BN110" i="12"/>
  <c r="BN111" i="12"/>
  <c r="BN112" i="12"/>
  <c r="BN113" i="12"/>
  <c r="BN114" i="12"/>
  <c r="BN115" i="12"/>
  <c r="BN116" i="12"/>
  <c r="BN117" i="12"/>
  <c r="BN118" i="12"/>
  <c r="BN119" i="12"/>
  <c r="BN120" i="12"/>
  <c r="BN121" i="12"/>
  <c r="BN122" i="12"/>
  <c r="BN123" i="12"/>
  <c r="BN124" i="12"/>
  <c r="BN125" i="12"/>
  <c r="BN126" i="12"/>
  <c r="BN127" i="12"/>
  <c r="BN128" i="12"/>
  <c r="BN129" i="12"/>
  <c r="BN130" i="12"/>
  <c r="BN131" i="12"/>
  <c r="BN132" i="12"/>
  <c r="BN133" i="12"/>
  <c r="BN134" i="12"/>
  <c r="BN135" i="12"/>
  <c r="BN136" i="12"/>
  <c r="BN137" i="12"/>
  <c r="BN138" i="12"/>
  <c r="BN139" i="12"/>
  <c r="BN140" i="12"/>
  <c r="BN141" i="12"/>
  <c r="BN142" i="12"/>
  <c r="BN143" i="12"/>
  <c r="BN144" i="12"/>
  <c r="BN145" i="12"/>
  <c r="BN146" i="12"/>
  <c r="BN147" i="12"/>
  <c r="BN148" i="12"/>
  <c r="BN149" i="12"/>
  <c r="BN150" i="12"/>
  <c r="BN151" i="12"/>
  <c r="BN152" i="12"/>
  <c r="BN153" i="12"/>
  <c r="BN154" i="12"/>
  <c r="BN155" i="12"/>
  <c r="BN156" i="12"/>
  <c r="BN157" i="12"/>
  <c r="BN158" i="12"/>
  <c r="BN159" i="12"/>
  <c r="BN160" i="12"/>
  <c r="BN161" i="12"/>
  <c r="BN162" i="12"/>
  <c r="BN163" i="12"/>
  <c r="BN164" i="12"/>
  <c r="BN165" i="12"/>
  <c r="BN166" i="12"/>
  <c r="BN167" i="12"/>
  <c r="BN168" i="12"/>
  <c r="BN169" i="12"/>
  <c r="BN170" i="12"/>
  <c r="BN171" i="12"/>
  <c r="BN172" i="12"/>
  <c r="BN173" i="12"/>
  <c r="BN174" i="12"/>
  <c r="BN175" i="12"/>
  <c r="BN176" i="12"/>
  <c r="BN177" i="12"/>
  <c r="BN178" i="12"/>
  <c r="BN179" i="12"/>
  <c r="BN180" i="12"/>
  <c r="BN181" i="12"/>
  <c r="BN182" i="12"/>
  <c r="BN183" i="12"/>
  <c r="BN184" i="12"/>
  <c r="BN185" i="12"/>
  <c r="BN186" i="12"/>
  <c r="BN187" i="12"/>
  <c r="BN188" i="12"/>
  <c r="BN189" i="12"/>
  <c r="BN190" i="12"/>
  <c r="BN191" i="12"/>
  <c r="BN192" i="12"/>
  <c r="BN193" i="12"/>
  <c r="BN194" i="12"/>
  <c r="BN195" i="12"/>
  <c r="BN196" i="12"/>
  <c r="BN197" i="12"/>
  <c r="BN198" i="12"/>
  <c r="BN199" i="12"/>
  <c r="BN200" i="12"/>
  <c r="BN201" i="12"/>
  <c r="BN202" i="12"/>
  <c r="BN203" i="12"/>
  <c r="BN204" i="12"/>
  <c r="BN205" i="12"/>
  <c r="BN206" i="12"/>
  <c r="BN207" i="12"/>
  <c r="BN208" i="12"/>
  <c r="BN209" i="12"/>
  <c r="BN210" i="12"/>
  <c r="BN211" i="12"/>
  <c r="BM4" i="12"/>
  <c r="BM5" i="12"/>
  <c r="BM6" i="12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99" i="12"/>
  <c r="BM100" i="12"/>
  <c r="BM101" i="12"/>
  <c r="BM102" i="12"/>
  <c r="BM103" i="12"/>
  <c r="BM104" i="12"/>
  <c r="BM105" i="12"/>
  <c r="BM106" i="12"/>
  <c r="BM107" i="12"/>
  <c r="BM108" i="12"/>
  <c r="BM109" i="12"/>
  <c r="BM110" i="12"/>
  <c r="BM111" i="12"/>
  <c r="BM112" i="12"/>
  <c r="BM113" i="12"/>
  <c r="BM114" i="12"/>
  <c r="BM115" i="12"/>
  <c r="BM116" i="12"/>
  <c r="BM117" i="12"/>
  <c r="BM118" i="12"/>
  <c r="BM119" i="12"/>
  <c r="BM120" i="12"/>
  <c r="BM121" i="12"/>
  <c r="BM122" i="12"/>
  <c r="BM123" i="12"/>
  <c r="BM124" i="12"/>
  <c r="BM125" i="12"/>
  <c r="BM126" i="12"/>
  <c r="BM127" i="12"/>
  <c r="BM128" i="12"/>
  <c r="BM129" i="12"/>
  <c r="BM130" i="12"/>
  <c r="BM131" i="12"/>
  <c r="BM132" i="12"/>
  <c r="BM133" i="12"/>
  <c r="BM134" i="12"/>
  <c r="BM135" i="12"/>
  <c r="BM136" i="12"/>
  <c r="BM137" i="12"/>
  <c r="BM138" i="12"/>
  <c r="BM139" i="12"/>
  <c r="BM140" i="12"/>
  <c r="BM141" i="12"/>
  <c r="BM142" i="12"/>
  <c r="BM143" i="12"/>
  <c r="BM144" i="12"/>
  <c r="BM145" i="12"/>
  <c r="BM146" i="12"/>
  <c r="BM147" i="12"/>
  <c r="BM148" i="12"/>
  <c r="BM149" i="12"/>
  <c r="BM150" i="12"/>
  <c r="BM151" i="12"/>
  <c r="BM152" i="12"/>
  <c r="BM153" i="12"/>
  <c r="BM154" i="12"/>
  <c r="BM155" i="12"/>
  <c r="BM156" i="12"/>
  <c r="BM157" i="12"/>
  <c r="BM158" i="12"/>
  <c r="BM159" i="12"/>
  <c r="BM160" i="12"/>
  <c r="BM161" i="12"/>
  <c r="BM162" i="12"/>
  <c r="BM163" i="12"/>
  <c r="BM164" i="12"/>
  <c r="BM165" i="12"/>
  <c r="BM166" i="12"/>
  <c r="BM167" i="12"/>
  <c r="BM168" i="12"/>
  <c r="BM169" i="12"/>
  <c r="BM170" i="12"/>
  <c r="BM171" i="12"/>
  <c r="BM172" i="12"/>
  <c r="BM173" i="12"/>
  <c r="BM174" i="12"/>
  <c r="BM175" i="12"/>
  <c r="BM176" i="12"/>
  <c r="BM177" i="12"/>
  <c r="BM178" i="12"/>
  <c r="BM179" i="12"/>
  <c r="BM180" i="12"/>
  <c r="BM181" i="12"/>
  <c r="BM182" i="12"/>
  <c r="BM183" i="12"/>
  <c r="BM184" i="12"/>
  <c r="BM185" i="12"/>
  <c r="BM186" i="12"/>
  <c r="BM187" i="12"/>
  <c r="BM188" i="12"/>
  <c r="BM189" i="12"/>
  <c r="BM190" i="12"/>
  <c r="BM191" i="12"/>
  <c r="BM192" i="12"/>
  <c r="BM193" i="12"/>
  <c r="BM194" i="12"/>
  <c r="BM195" i="12"/>
  <c r="BM196" i="12"/>
  <c r="BM197" i="12"/>
  <c r="BM198" i="12"/>
  <c r="BM199" i="12"/>
  <c r="BM200" i="12"/>
  <c r="BM201" i="12"/>
  <c r="BM202" i="12"/>
  <c r="BM203" i="12"/>
  <c r="BM204" i="12"/>
  <c r="BM205" i="12"/>
  <c r="BM206" i="12"/>
  <c r="BM207" i="12"/>
  <c r="BM208" i="12"/>
  <c r="BM209" i="12"/>
  <c r="BM210" i="12"/>
  <c r="BM211" i="12"/>
  <c r="BL4" i="12"/>
  <c r="BL5" i="12"/>
  <c r="BL6" i="12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99" i="12"/>
  <c r="BL100" i="12"/>
  <c r="BL101" i="12"/>
  <c r="BL102" i="12"/>
  <c r="BL103" i="12"/>
  <c r="BL104" i="12"/>
  <c r="BL105" i="12"/>
  <c r="BL106" i="12"/>
  <c r="BL107" i="12"/>
  <c r="BL108" i="12"/>
  <c r="BL109" i="12"/>
  <c r="BL110" i="12"/>
  <c r="BL111" i="12"/>
  <c r="BL112" i="12"/>
  <c r="BL113" i="12"/>
  <c r="BL114" i="12"/>
  <c r="BL115" i="12"/>
  <c r="BL116" i="12"/>
  <c r="BL117" i="12"/>
  <c r="BL118" i="12"/>
  <c r="BL119" i="12"/>
  <c r="BL120" i="12"/>
  <c r="BL121" i="12"/>
  <c r="BL122" i="12"/>
  <c r="BL123" i="12"/>
  <c r="BL124" i="12"/>
  <c r="BL125" i="12"/>
  <c r="BL126" i="12"/>
  <c r="BL127" i="12"/>
  <c r="BL128" i="12"/>
  <c r="BL129" i="12"/>
  <c r="BL130" i="12"/>
  <c r="BL131" i="12"/>
  <c r="BL132" i="12"/>
  <c r="BL133" i="12"/>
  <c r="BL134" i="12"/>
  <c r="BL135" i="12"/>
  <c r="BL136" i="12"/>
  <c r="BL137" i="12"/>
  <c r="BL138" i="12"/>
  <c r="BL139" i="12"/>
  <c r="BL140" i="12"/>
  <c r="BL141" i="12"/>
  <c r="BL142" i="12"/>
  <c r="BL143" i="12"/>
  <c r="BL144" i="12"/>
  <c r="BL145" i="12"/>
  <c r="BL146" i="12"/>
  <c r="BL147" i="12"/>
  <c r="BL148" i="12"/>
  <c r="BL149" i="12"/>
  <c r="BL150" i="12"/>
  <c r="BL151" i="12"/>
  <c r="BL152" i="12"/>
  <c r="BL153" i="12"/>
  <c r="BL154" i="12"/>
  <c r="BL155" i="12"/>
  <c r="BL156" i="12"/>
  <c r="BL157" i="12"/>
  <c r="BL158" i="12"/>
  <c r="BL159" i="12"/>
  <c r="BL160" i="12"/>
  <c r="BL161" i="12"/>
  <c r="BL162" i="12"/>
  <c r="BL163" i="12"/>
  <c r="BL164" i="12"/>
  <c r="BL165" i="12"/>
  <c r="BL166" i="12"/>
  <c r="BL167" i="12"/>
  <c r="BL168" i="12"/>
  <c r="BL169" i="12"/>
  <c r="BL170" i="12"/>
  <c r="BL171" i="12"/>
  <c r="BL172" i="12"/>
  <c r="BL173" i="12"/>
  <c r="BL174" i="12"/>
  <c r="BL175" i="12"/>
  <c r="BL176" i="12"/>
  <c r="BL177" i="12"/>
  <c r="BL178" i="12"/>
  <c r="BL179" i="12"/>
  <c r="BL180" i="12"/>
  <c r="BL181" i="12"/>
  <c r="BL182" i="12"/>
  <c r="BL183" i="12"/>
  <c r="BL184" i="12"/>
  <c r="BL185" i="12"/>
  <c r="BL186" i="12"/>
  <c r="BL187" i="12"/>
  <c r="BL188" i="12"/>
  <c r="BL189" i="12"/>
  <c r="BL190" i="12"/>
  <c r="BL191" i="12"/>
  <c r="BL192" i="12"/>
  <c r="BL193" i="12"/>
  <c r="BL194" i="12"/>
  <c r="BL195" i="12"/>
  <c r="BL196" i="12"/>
  <c r="BL197" i="12"/>
  <c r="BL198" i="12"/>
  <c r="BL199" i="12"/>
  <c r="BL200" i="12"/>
  <c r="BL201" i="12"/>
  <c r="BL202" i="12"/>
  <c r="BL203" i="12"/>
  <c r="BL204" i="12"/>
  <c r="BL205" i="12"/>
  <c r="BL206" i="12"/>
  <c r="BL207" i="12"/>
  <c r="BL208" i="12"/>
  <c r="BL209" i="12"/>
  <c r="BL210" i="12"/>
  <c r="BL211" i="12"/>
  <c r="BK4" i="12"/>
  <c r="BK5" i="12"/>
  <c r="BK6" i="12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99" i="12"/>
  <c r="BK100" i="12"/>
  <c r="BK101" i="12"/>
  <c r="BK102" i="12"/>
  <c r="BK103" i="12"/>
  <c r="BK104" i="12"/>
  <c r="BK105" i="12"/>
  <c r="BK106" i="12"/>
  <c r="BK107" i="12"/>
  <c r="BK108" i="12"/>
  <c r="BK109" i="12"/>
  <c r="BK110" i="12"/>
  <c r="BK111" i="12"/>
  <c r="BK112" i="12"/>
  <c r="BK113" i="12"/>
  <c r="BK114" i="12"/>
  <c r="BK115" i="12"/>
  <c r="BK116" i="12"/>
  <c r="BK117" i="12"/>
  <c r="BK118" i="12"/>
  <c r="BK119" i="12"/>
  <c r="BK120" i="12"/>
  <c r="BK121" i="12"/>
  <c r="BK122" i="12"/>
  <c r="BK123" i="12"/>
  <c r="BK124" i="12"/>
  <c r="BK125" i="12"/>
  <c r="BK126" i="12"/>
  <c r="BK127" i="12"/>
  <c r="BK128" i="12"/>
  <c r="BK129" i="12"/>
  <c r="BK130" i="12"/>
  <c r="BK131" i="12"/>
  <c r="BK132" i="12"/>
  <c r="BK133" i="12"/>
  <c r="BK134" i="12"/>
  <c r="BK135" i="12"/>
  <c r="BK136" i="12"/>
  <c r="BK137" i="12"/>
  <c r="BK138" i="12"/>
  <c r="BK139" i="12"/>
  <c r="BK140" i="12"/>
  <c r="BK141" i="12"/>
  <c r="BK142" i="12"/>
  <c r="BK143" i="12"/>
  <c r="BK144" i="12"/>
  <c r="BK145" i="12"/>
  <c r="BK146" i="12"/>
  <c r="BK147" i="12"/>
  <c r="BK148" i="12"/>
  <c r="BK149" i="12"/>
  <c r="BK150" i="12"/>
  <c r="BK151" i="12"/>
  <c r="BK152" i="12"/>
  <c r="BK153" i="12"/>
  <c r="BK154" i="12"/>
  <c r="BK155" i="12"/>
  <c r="BK156" i="12"/>
  <c r="BK157" i="12"/>
  <c r="BK158" i="12"/>
  <c r="BK159" i="12"/>
  <c r="BK160" i="12"/>
  <c r="BK161" i="12"/>
  <c r="BK162" i="12"/>
  <c r="BK163" i="12"/>
  <c r="BK164" i="12"/>
  <c r="BK165" i="12"/>
  <c r="BK166" i="12"/>
  <c r="BK167" i="12"/>
  <c r="BK168" i="12"/>
  <c r="BK169" i="12"/>
  <c r="BK170" i="12"/>
  <c r="BK171" i="12"/>
  <c r="BK172" i="12"/>
  <c r="BK173" i="12"/>
  <c r="BK174" i="12"/>
  <c r="BK175" i="12"/>
  <c r="BK176" i="12"/>
  <c r="BK177" i="12"/>
  <c r="BK178" i="12"/>
  <c r="BK179" i="12"/>
  <c r="BK180" i="12"/>
  <c r="BK181" i="12"/>
  <c r="BK182" i="12"/>
  <c r="BK183" i="12"/>
  <c r="BK184" i="12"/>
  <c r="BK185" i="12"/>
  <c r="BK186" i="12"/>
  <c r="BK187" i="12"/>
  <c r="BK188" i="12"/>
  <c r="BK189" i="12"/>
  <c r="BK190" i="12"/>
  <c r="BK191" i="12"/>
  <c r="BK192" i="12"/>
  <c r="BK193" i="12"/>
  <c r="BK194" i="12"/>
  <c r="BK195" i="12"/>
  <c r="BK196" i="12"/>
  <c r="BK197" i="12"/>
  <c r="BK198" i="12"/>
  <c r="BK199" i="12"/>
  <c r="BK200" i="12"/>
  <c r="BK201" i="12"/>
  <c r="BK202" i="12"/>
  <c r="BK203" i="12"/>
  <c r="BK204" i="12"/>
  <c r="BK205" i="12"/>
  <c r="BK206" i="12"/>
  <c r="BK207" i="12"/>
  <c r="BK208" i="12"/>
  <c r="BK209" i="12"/>
  <c r="BK210" i="12"/>
  <c r="BK211" i="12"/>
  <c r="BJ4" i="12"/>
  <c r="BJ5" i="12"/>
  <c r="BJ6" i="12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99" i="12"/>
  <c r="BJ100" i="12"/>
  <c r="BJ101" i="12"/>
  <c r="BJ102" i="12"/>
  <c r="BJ103" i="12"/>
  <c r="BJ104" i="12"/>
  <c r="BJ105" i="12"/>
  <c r="BJ106" i="12"/>
  <c r="BJ107" i="12"/>
  <c r="BJ108" i="12"/>
  <c r="BJ109" i="12"/>
  <c r="BJ110" i="12"/>
  <c r="BJ111" i="12"/>
  <c r="BJ112" i="12"/>
  <c r="BJ113" i="12"/>
  <c r="BJ114" i="12"/>
  <c r="BJ115" i="12"/>
  <c r="BJ116" i="12"/>
  <c r="BJ117" i="12"/>
  <c r="BJ118" i="12"/>
  <c r="BJ119" i="12"/>
  <c r="BJ120" i="12"/>
  <c r="BJ121" i="12"/>
  <c r="BJ122" i="12"/>
  <c r="BJ123" i="12"/>
  <c r="BJ124" i="12"/>
  <c r="BJ125" i="12"/>
  <c r="BJ126" i="12"/>
  <c r="BJ127" i="12"/>
  <c r="BJ128" i="12"/>
  <c r="BJ129" i="12"/>
  <c r="BJ130" i="12"/>
  <c r="BJ131" i="12"/>
  <c r="BJ132" i="12"/>
  <c r="BJ133" i="12"/>
  <c r="BJ134" i="12"/>
  <c r="BJ135" i="12"/>
  <c r="BJ136" i="12"/>
  <c r="BJ137" i="12"/>
  <c r="BJ138" i="12"/>
  <c r="BJ139" i="12"/>
  <c r="BJ140" i="12"/>
  <c r="BJ141" i="12"/>
  <c r="BJ142" i="12"/>
  <c r="BJ143" i="12"/>
  <c r="BJ144" i="12"/>
  <c r="BJ145" i="12"/>
  <c r="BJ146" i="12"/>
  <c r="BJ147" i="12"/>
  <c r="BJ148" i="12"/>
  <c r="BJ149" i="12"/>
  <c r="BJ150" i="12"/>
  <c r="BJ151" i="12"/>
  <c r="BJ152" i="12"/>
  <c r="BJ153" i="12"/>
  <c r="BJ154" i="12"/>
  <c r="BJ155" i="12"/>
  <c r="BJ156" i="12"/>
  <c r="BJ157" i="12"/>
  <c r="BJ158" i="12"/>
  <c r="BJ159" i="12"/>
  <c r="BJ160" i="12"/>
  <c r="BJ161" i="12"/>
  <c r="BJ162" i="12"/>
  <c r="BJ163" i="12"/>
  <c r="BJ164" i="12"/>
  <c r="BJ165" i="12"/>
  <c r="BJ166" i="12"/>
  <c r="BJ167" i="12"/>
  <c r="BJ168" i="12"/>
  <c r="BJ169" i="12"/>
  <c r="BJ170" i="12"/>
  <c r="BJ171" i="12"/>
  <c r="BJ172" i="12"/>
  <c r="BJ173" i="12"/>
  <c r="BJ174" i="12"/>
  <c r="BJ175" i="12"/>
  <c r="BJ176" i="12"/>
  <c r="BJ177" i="12"/>
  <c r="BJ178" i="12"/>
  <c r="BJ179" i="12"/>
  <c r="BJ180" i="12"/>
  <c r="BJ181" i="12"/>
  <c r="BJ182" i="12"/>
  <c r="BJ183" i="12"/>
  <c r="BJ184" i="12"/>
  <c r="BJ185" i="12"/>
  <c r="BJ186" i="12"/>
  <c r="BJ187" i="12"/>
  <c r="BJ188" i="12"/>
  <c r="BJ189" i="12"/>
  <c r="BJ190" i="12"/>
  <c r="BJ191" i="12"/>
  <c r="BJ192" i="12"/>
  <c r="BJ193" i="12"/>
  <c r="BJ194" i="12"/>
  <c r="BJ195" i="12"/>
  <c r="BJ196" i="12"/>
  <c r="BJ197" i="12"/>
  <c r="BJ198" i="12"/>
  <c r="BJ199" i="12"/>
  <c r="BJ200" i="12"/>
  <c r="BJ201" i="12"/>
  <c r="BJ202" i="12"/>
  <c r="BJ203" i="12"/>
  <c r="BJ204" i="12"/>
  <c r="BJ205" i="12"/>
  <c r="BJ206" i="12"/>
  <c r="BJ207" i="12"/>
  <c r="BJ208" i="12"/>
  <c r="BJ209" i="12"/>
  <c r="BJ210" i="12"/>
  <c r="BJ211" i="12"/>
  <c r="BP3" i="12"/>
  <c r="BO3" i="12"/>
  <c r="BN3" i="12"/>
  <c r="BM3" i="12"/>
  <c r="BL3" i="12"/>
  <c r="BK3" i="12"/>
  <c r="BJ3" i="12" l="1"/>
  <c r="BI4" i="12"/>
  <c r="BI5" i="12"/>
  <c r="BI6" i="12"/>
  <c r="BI7" i="12"/>
  <c r="BI8" i="12"/>
  <c r="BI9" i="12"/>
  <c r="BI10" i="12"/>
  <c r="BI11" i="12"/>
  <c r="BI12" i="12"/>
  <c r="BI13" i="12"/>
  <c r="BI14" i="12"/>
  <c r="BI15" i="12"/>
  <c r="BI16" i="12"/>
  <c r="BI17" i="12"/>
  <c r="BI18" i="12"/>
  <c r="BI19" i="12"/>
  <c r="BI20" i="12"/>
  <c r="BI21" i="12"/>
  <c r="BI22" i="12"/>
  <c r="BI23" i="12"/>
  <c r="BI24" i="12"/>
  <c r="BI25" i="12"/>
  <c r="BI26" i="12"/>
  <c r="BI27" i="12"/>
  <c r="BI28" i="12"/>
  <c r="BI29" i="12"/>
  <c r="BI30" i="12"/>
  <c r="BI31" i="12"/>
  <c r="BI32" i="12"/>
  <c r="BI33" i="12"/>
  <c r="BI34" i="12"/>
  <c r="BI35" i="12"/>
  <c r="BI36" i="12"/>
  <c r="BI37" i="12"/>
  <c r="BI38" i="12"/>
  <c r="BI39" i="12"/>
  <c r="BI40" i="12"/>
  <c r="BI41" i="12"/>
  <c r="BI42" i="12"/>
  <c r="BI43" i="12"/>
  <c r="BI44" i="12"/>
  <c r="BI45" i="12"/>
  <c r="BI46" i="12"/>
  <c r="BI47" i="12"/>
  <c r="BI48" i="12"/>
  <c r="BI49" i="12"/>
  <c r="BI50" i="12"/>
  <c r="BI51" i="12"/>
  <c r="BI52" i="12"/>
  <c r="BI53" i="12"/>
  <c r="BI54" i="12"/>
  <c r="BI55" i="12"/>
  <c r="BI56" i="12"/>
  <c r="BI57" i="12"/>
  <c r="BI58" i="12"/>
  <c r="BI59" i="12"/>
  <c r="BI60" i="12"/>
  <c r="BI61" i="12"/>
  <c r="BI62" i="12"/>
  <c r="BI63" i="12"/>
  <c r="BI64" i="12"/>
  <c r="BI65" i="12"/>
  <c r="BI66" i="12"/>
  <c r="BI67" i="12"/>
  <c r="BI68" i="12"/>
  <c r="BI69" i="12"/>
  <c r="BI70" i="12"/>
  <c r="BI71" i="12"/>
  <c r="BI72" i="12"/>
  <c r="BI73" i="12"/>
  <c r="BI74" i="12"/>
  <c r="BI75" i="12"/>
  <c r="BI76" i="12"/>
  <c r="BI77" i="12"/>
  <c r="BI78" i="12"/>
  <c r="BI79" i="12"/>
  <c r="BI80" i="12"/>
  <c r="BI81" i="12"/>
  <c r="BI82" i="12"/>
  <c r="BI83" i="12"/>
  <c r="BI84" i="12"/>
  <c r="BI85" i="12"/>
  <c r="BI86" i="12"/>
  <c r="BI87" i="12"/>
  <c r="BI88" i="12"/>
  <c r="BI89" i="12"/>
  <c r="BI90" i="12"/>
  <c r="BI91" i="12"/>
  <c r="BI92" i="12"/>
  <c r="BI93" i="12"/>
  <c r="BI94" i="12"/>
  <c r="BI95" i="12"/>
  <c r="BI96" i="12"/>
  <c r="BI97" i="12"/>
  <c r="BI98" i="12"/>
  <c r="BI99" i="12"/>
  <c r="BI100" i="12"/>
  <c r="BI101" i="12"/>
  <c r="BI102" i="12"/>
  <c r="BI103" i="12"/>
  <c r="BI104" i="12"/>
  <c r="BI105" i="12"/>
  <c r="BI106" i="12"/>
  <c r="BI107" i="12"/>
  <c r="BI108" i="12"/>
  <c r="BI109" i="12"/>
  <c r="BI110" i="12"/>
  <c r="BI111" i="12"/>
  <c r="BI112" i="12"/>
  <c r="BI113" i="12"/>
  <c r="BI114" i="12"/>
  <c r="BI115" i="12"/>
  <c r="BI116" i="12"/>
  <c r="BI117" i="12"/>
  <c r="BI118" i="12"/>
  <c r="BI119" i="12"/>
  <c r="BI120" i="12"/>
  <c r="BI121" i="12"/>
  <c r="BI122" i="12"/>
  <c r="BI123" i="12"/>
  <c r="BI124" i="12"/>
  <c r="BI125" i="12"/>
  <c r="BI126" i="12"/>
  <c r="BI127" i="12"/>
  <c r="BI128" i="12"/>
  <c r="BI129" i="12"/>
  <c r="BI130" i="12"/>
  <c r="BI131" i="12"/>
  <c r="BI132" i="12"/>
  <c r="BI133" i="12"/>
  <c r="BI134" i="12"/>
  <c r="BI135" i="12"/>
  <c r="BI136" i="12"/>
  <c r="BI137" i="12"/>
  <c r="BI138" i="12"/>
  <c r="BI139" i="12"/>
  <c r="BI140" i="12"/>
  <c r="BI141" i="12"/>
  <c r="BI142" i="12"/>
  <c r="BI143" i="12"/>
  <c r="BI144" i="12"/>
  <c r="BI145" i="12"/>
  <c r="BI146" i="12"/>
  <c r="BI147" i="12"/>
  <c r="BI148" i="12"/>
  <c r="BI149" i="12"/>
  <c r="BI150" i="12"/>
  <c r="BI151" i="12"/>
  <c r="BI152" i="12"/>
  <c r="BI153" i="12"/>
  <c r="BI154" i="12"/>
  <c r="BI155" i="12"/>
  <c r="BI156" i="12"/>
  <c r="BI157" i="12"/>
  <c r="BI158" i="12"/>
  <c r="BI159" i="12"/>
  <c r="BI160" i="12"/>
  <c r="BI161" i="12"/>
  <c r="BI162" i="12"/>
  <c r="BI163" i="12"/>
  <c r="BI164" i="12"/>
  <c r="BI165" i="12"/>
  <c r="BI166" i="12"/>
  <c r="BI167" i="12"/>
  <c r="BI168" i="12"/>
  <c r="BI169" i="12"/>
  <c r="BI170" i="12"/>
  <c r="BI171" i="12"/>
  <c r="BI172" i="12"/>
  <c r="BI173" i="12"/>
  <c r="BI174" i="12"/>
  <c r="BI175" i="12"/>
  <c r="BI176" i="12"/>
  <c r="BI177" i="12"/>
  <c r="BI178" i="12"/>
  <c r="BI179" i="12"/>
  <c r="BI180" i="12"/>
  <c r="BI181" i="12"/>
  <c r="BI182" i="12"/>
  <c r="BI183" i="12"/>
  <c r="BI184" i="12"/>
  <c r="BI185" i="12"/>
  <c r="BI186" i="12"/>
  <c r="BI187" i="12"/>
  <c r="BI188" i="12"/>
  <c r="BI189" i="12"/>
  <c r="BI190" i="12"/>
  <c r="BI191" i="12"/>
  <c r="BI192" i="12"/>
  <c r="BI193" i="12"/>
  <c r="BI194" i="12"/>
  <c r="BI195" i="12"/>
  <c r="BI196" i="12"/>
  <c r="BI197" i="12"/>
  <c r="BI198" i="12"/>
  <c r="BI199" i="12"/>
  <c r="BI200" i="12"/>
  <c r="BI201" i="12"/>
  <c r="BI202" i="12"/>
  <c r="BI203" i="12"/>
  <c r="BI204" i="12"/>
  <c r="BI205" i="12"/>
  <c r="BI206" i="12"/>
  <c r="BI207" i="12"/>
  <c r="BI208" i="12"/>
  <c r="BI209" i="12"/>
  <c r="BI210" i="12"/>
  <c r="BI211" i="12"/>
  <c r="BH4" i="12"/>
  <c r="BH5" i="12"/>
  <c r="BH6" i="12"/>
  <c r="BH7" i="12"/>
  <c r="BH8" i="12"/>
  <c r="BH9" i="12"/>
  <c r="BH10" i="12"/>
  <c r="BH11" i="12"/>
  <c r="BH12" i="12"/>
  <c r="BH13" i="12"/>
  <c r="BH14" i="12"/>
  <c r="BH15" i="12"/>
  <c r="BH16" i="12"/>
  <c r="BH17" i="12"/>
  <c r="BH18" i="12"/>
  <c r="BH19" i="12"/>
  <c r="BH20" i="12"/>
  <c r="BH21" i="12"/>
  <c r="BH22" i="12"/>
  <c r="BH23" i="12"/>
  <c r="BH24" i="12"/>
  <c r="BH25" i="12"/>
  <c r="BH26" i="12"/>
  <c r="BH27" i="12"/>
  <c r="BH28" i="12"/>
  <c r="BH29" i="12"/>
  <c r="BH30" i="12"/>
  <c r="BH31" i="12"/>
  <c r="BH32" i="12"/>
  <c r="BH33" i="12"/>
  <c r="BH34" i="12"/>
  <c r="BH35" i="12"/>
  <c r="BH36" i="12"/>
  <c r="BH37" i="12"/>
  <c r="BH38" i="12"/>
  <c r="BH39" i="12"/>
  <c r="BH40" i="12"/>
  <c r="BH41" i="12"/>
  <c r="BH42" i="12"/>
  <c r="BH43" i="12"/>
  <c r="BH44" i="12"/>
  <c r="BH45" i="12"/>
  <c r="BH46" i="12"/>
  <c r="BH47" i="12"/>
  <c r="BH48" i="12"/>
  <c r="BH49" i="12"/>
  <c r="BH50" i="12"/>
  <c r="BH51" i="12"/>
  <c r="BH52" i="12"/>
  <c r="BH53" i="12"/>
  <c r="BH54" i="12"/>
  <c r="BH55" i="12"/>
  <c r="BH56" i="12"/>
  <c r="BH57" i="12"/>
  <c r="BH58" i="12"/>
  <c r="BH59" i="12"/>
  <c r="BH60" i="12"/>
  <c r="BH61" i="12"/>
  <c r="BH62" i="12"/>
  <c r="BH63" i="12"/>
  <c r="BH64" i="12"/>
  <c r="BH65" i="12"/>
  <c r="BH66" i="12"/>
  <c r="BH67" i="12"/>
  <c r="BH68" i="12"/>
  <c r="BH69" i="12"/>
  <c r="BH70" i="12"/>
  <c r="BH71" i="12"/>
  <c r="BH72" i="12"/>
  <c r="BH73" i="12"/>
  <c r="BH74" i="12"/>
  <c r="BH75" i="12"/>
  <c r="BH76" i="12"/>
  <c r="BH77" i="12"/>
  <c r="BH78" i="12"/>
  <c r="BH79" i="12"/>
  <c r="BH80" i="12"/>
  <c r="BH81" i="12"/>
  <c r="BH82" i="12"/>
  <c r="BH83" i="12"/>
  <c r="BH84" i="12"/>
  <c r="BH85" i="12"/>
  <c r="BH86" i="12"/>
  <c r="BH87" i="12"/>
  <c r="BH88" i="12"/>
  <c r="BH89" i="12"/>
  <c r="BH90" i="12"/>
  <c r="BH91" i="12"/>
  <c r="BH92" i="12"/>
  <c r="BH93" i="12"/>
  <c r="BH94" i="12"/>
  <c r="BH95" i="12"/>
  <c r="BH96" i="12"/>
  <c r="BH97" i="12"/>
  <c r="BH98" i="12"/>
  <c r="BH99" i="12"/>
  <c r="BH100" i="12"/>
  <c r="BH101" i="12"/>
  <c r="BH102" i="12"/>
  <c r="BH103" i="12"/>
  <c r="BH104" i="12"/>
  <c r="BH105" i="12"/>
  <c r="BH106" i="12"/>
  <c r="BH107" i="12"/>
  <c r="BH108" i="12"/>
  <c r="BH109" i="12"/>
  <c r="BH110" i="12"/>
  <c r="BH111" i="12"/>
  <c r="BH112" i="12"/>
  <c r="BH113" i="12"/>
  <c r="BH114" i="12"/>
  <c r="BH115" i="12"/>
  <c r="BH116" i="12"/>
  <c r="BH117" i="12"/>
  <c r="BH118" i="12"/>
  <c r="BH119" i="12"/>
  <c r="BH120" i="12"/>
  <c r="BH121" i="12"/>
  <c r="BH122" i="12"/>
  <c r="BH123" i="12"/>
  <c r="BH124" i="12"/>
  <c r="BH125" i="12"/>
  <c r="BH126" i="12"/>
  <c r="BH127" i="12"/>
  <c r="BH128" i="12"/>
  <c r="BH129" i="12"/>
  <c r="BH130" i="12"/>
  <c r="BH131" i="12"/>
  <c r="BH132" i="12"/>
  <c r="BH133" i="12"/>
  <c r="BH134" i="12"/>
  <c r="BH135" i="12"/>
  <c r="BH136" i="12"/>
  <c r="BH137" i="12"/>
  <c r="BH138" i="12"/>
  <c r="BH139" i="12"/>
  <c r="BH140" i="12"/>
  <c r="BH141" i="12"/>
  <c r="BH142" i="12"/>
  <c r="BH143" i="12"/>
  <c r="BH144" i="12"/>
  <c r="BH145" i="12"/>
  <c r="BH146" i="12"/>
  <c r="BH147" i="12"/>
  <c r="BH148" i="12"/>
  <c r="BH149" i="12"/>
  <c r="BH150" i="12"/>
  <c r="BH151" i="12"/>
  <c r="BH152" i="12"/>
  <c r="BH153" i="12"/>
  <c r="BH154" i="12"/>
  <c r="BH155" i="12"/>
  <c r="BH156" i="12"/>
  <c r="BH157" i="12"/>
  <c r="BH158" i="12"/>
  <c r="BH159" i="12"/>
  <c r="BH160" i="12"/>
  <c r="BH161" i="12"/>
  <c r="BH162" i="12"/>
  <c r="BH163" i="12"/>
  <c r="BH164" i="12"/>
  <c r="BH165" i="12"/>
  <c r="BH166" i="12"/>
  <c r="BH167" i="12"/>
  <c r="BH168" i="12"/>
  <c r="BH169" i="12"/>
  <c r="BH170" i="12"/>
  <c r="BH171" i="12"/>
  <c r="BH172" i="12"/>
  <c r="BH173" i="12"/>
  <c r="BH174" i="12"/>
  <c r="BH175" i="12"/>
  <c r="BH176" i="12"/>
  <c r="BH177" i="12"/>
  <c r="BH178" i="12"/>
  <c r="BH179" i="12"/>
  <c r="BH180" i="12"/>
  <c r="BH181" i="12"/>
  <c r="BH182" i="12"/>
  <c r="BH183" i="12"/>
  <c r="BH184" i="12"/>
  <c r="BH185" i="12"/>
  <c r="BH186" i="12"/>
  <c r="BH187" i="12"/>
  <c r="BH188" i="12"/>
  <c r="BH189" i="12"/>
  <c r="BH190" i="12"/>
  <c r="BH191" i="12"/>
  <c r="BH192" i="12"/>
  <c r="BH193" i="12"/>
  <c r="BH194" i="12"/>
  <c r="BH195" i="12"/>
  <c r="BH196" i="12"/>
  <c r="BH197" i="12"/>
  <c r="BH198" i="12"/>
  <c r="BH199" i="12"/>
  <c r="BH200" i="12"/>
  <c r="BH201" i="12"/>
  <c r="BH202" i="12"/>
  <c r="BH203" i="12"/>
  <c r="BH204" i="12"/>
  <c r="BH205" i="12"/>
  <c r="BH206" i="12"/>
  <c r="BH207" i="12"/>
  <c r="BH208" i="12"/>
  <c r="BH209" i="12"/>
  <c r="BH210" i="12"/>
  <c r="BH211" i="12"/>
  <c r="BG4" i="12"/>
  <c r="BG5" i="12"/>
  <c r="BG6" i="12"/>
  <c r="BG7" i="12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99" i="12"/>
  <c r="BG100" i="12"/>
  <c r="BG101" i="12"/>
  <c r="BG102" i="12"/>
  <c r="BG103" i="12"/>
  <c r="BG104" i="12"/>
  <c r="BG105" i="12"/>
  <c r="BG106" i="12"/>
  <c r="BG107" i="12"/>
  <c r="BG108" i="12"/>
  <c r="BG109" i="12"/>
  <c r="BG110" i="12"/>
  <c r="BG111" i="12"/>
  <c r="BG112" i="12"/>
  <c r="BG113" i="12"/>
  <c r="BG114" i="12"/>
  <c r="BG115" i="12"/>
  <c r="BG116" i="12"/>
  <c r="BG117" i="12"/>
  <c r="BG118" i="12"/>
  <c r="BG119" i="12"/>
  <c r="BG120" i="12"/>
  <c r="BG121" i="12"/>
  <c r="BG122" i="12"/>
  <c r="BG123" i="12"/>
  <c r="BG124" i="12"/>
  <c r="BG125" i="12"/>
  <c r="BG126" i="12"/>
  <c r="BG127" i="12"/>
  <c r="BG128" i="12"/>
  <c r="BG129" i="12"/>
  <c r="BG130" i="12"/>
  <c r="BG131" i="12"/>
  <c r="BG132" i="12"/>
  <c r="BG133" i="12"/>
  <c r="BG134" i="12"/>
  <c r="BG135" i="12"/>
  <c r="BG136" i="12"/>
  <c r="BG137" i="12"/>
  <c r="BG138" i="12"/>
  <c r="BG139" i="12"/>
  <c r="BG140" i="12"/>
  <c r="BG141" i="12"/>
  <c r="BG142" i="12"/>
  <c r="BG143" i="12"/>
  <c r="BG144" i="12"/>
  <c r="BG145" i="12"/>
  <c r="BG146" i="12"/>
  <c r="BG147" i="12"/>
  <c r="BG148" i="12"/>
  <c r="BG149" i="12"/>
  <c r="BG150" i="12"/>
  <c r="BG151" i="12"/>
  <c r="BG152" i="12"/>
  <c r="BG153" i="12"/>
  <c r="BG154" i="12"/>
  <c r="BG155" i="12"/>
  <c r="BG156" i="12"/>
  <c r="BG157" i="12"/>
  <c r="BG158" i="12"/>
  <c r="BG159" i="12"/>
  <c r="BG160" i="12"/>
  <c r="BG161" i="12"/>
  <c r="BG162" i="12"/>
  <c r="BG163" i="12"/>
  <c r="BG164" i="12"/>
  <c r="BG165" i="12"/>
  <c r="BG166" i="12"/>
  <c r="BG167" i="12"/>
  <c r="BG168" i="12"/>
  <c r="BG169" i="12"/>
  <c r="BG170" i="12"/>
  <c r="BG171" i="12"/>
  <c r="BG172" i="12"/>
  <c r="BG173" i="12"/>
  <c r="BG174" i="12"/>
  <c r="BG175" i="12"/>
  <c r="BG176" i="12"/>
  <c r="BG177" i="12"/>
  <c r="BG178" i="12"/>
  <c r="BG179" i="12"/>
  <c r="BG180" i="12"/>
  <c r="BG181" i="12"/>
  <c r="BG182" i="12"/>
  <c r="BG183" i="12"/>
  <c r="BG184" i="12"/>
  <c r="BG185" i="12"/>
  <c r="BG186" i="12"/>
  <c r="BG187" i="12"/>
  <c r="BG188" i="12"/>
  <c r="BG189" i="12"/>
  <c r="BG190" i="12"/>
  <c r="BG191" i="12"/>
  <c r="BG192" i="12"/>
  <c r="BG193" i="12"/>
  <c r="BG194" i="12"/>
  <c r="BG195" i="12"/>
  <c r="BG196" i="12"/>
  <c r="BG197" i="12"/>
  <c r="BG198" i="12"/>
  <c r="BG199" i="12"/>
  <c r="BG200" i="12"/>
  <c r="BG201" i="12"/>
  <c r="BG202" i="12"/>
  <c r="BG203" i="12"/>
  <c r="BG204" i="12"/>
  <c r="BG205" i="12"/>
  <c r="BG206" i="12"/>
  <c r="BG207" i="12"/>
  <c r="BG208" i="12"/>
  <c r="BG209" i="12"/>
  <c r="BG210" i="12"/>
  <c r="BG211" i="12"/>
  <c r="BF4" i="12"/>
  <c r="BF5" i="12"/>
  <c r="BF6" i="12"/>
  <c r="BF7" i="12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99" i="12"/>
  <c r="BF100" i="12"/>
  <c r="BF101" i="12"/>
  <c r="BF102" i="12"/>
  <c r="BF103" i="12"/>
  <c r="BF104" i="12"/>
  <c r="BF105" i="12"/>
  <c r="BF106" i="12"/>
  <c r="BF107" i="12"/>
  <c r="BF108" i="12"/>
  <c r="BF109" i="12"/>
  <c r="BF110" i="12"/>
  <c r="BF111" i="12"/>
  <c r="BF112" i="12"/>
  <c r="BF113" i="12"/>
  <c r="BF114" i="12"/>
  <c r="BF115" i="12"/>
  <c r="BF116" i="12"/>
  <c r="BF117" i="12"/>
  <c r="BF118" i="12"/>
  <c r="BF119" i="12"/>
  <c r="BF120" i="12"/>
  <c r="BF121" i="12"/>
  <c r="BF122" i="12"/>
  <c r="BF123" i="12"/>
  <c r="BF124" i="12"/>
  <c r="BF125" i="12"/>
  <c r="BF126" i="12"/>
  <c r="BF127" i="12"/>
  <c r="BF128" i="12"/>
  <c r="BF129" i="12"/>
  <c r="BF130" i="12"/>
  <c r="BF131" i="12"/>
  <c r="BF132" i="12"/>
  <c r="BF133" i="12"/>
  <c r="BF134" i="12"/>
  <c r="BF135" i="12"/>
  <c r="BF136" i="12"/>
  <c r="BF137" i="12"/>
  <c r="BF138" i="12"/>
  <c r="BF139" i="12"/>
  <c r="BF140" i="12"/>
  <c r="BF141" i="12"/>
  <c r="BF142" i="12"/>
  <c r="BF143" i="12"/>
  <c r="BF144" i="12"/>
  <c r="BF145" i="12"/>
  <c r="BF146" i="12"/>
  <c r="BF147" i="12"/>
  <c r="BF148" i="12"/>
  <c r="BF149" i="12"/>
  <c r="BF150" i="12"/>
  <c r="BF151" i="12"/>
  <c r="BF152" i="12"/>
  <c r="BF153" i="12"/>
  <c r="BF154" i="12"/>
  <c r="BF155" i="12"/>
  <c r="BF156" i="12"/>
  <c r="BF157" i="12"/>
  <c r="BF158" i="12"/>
  <c r="BF159" i="12"/>
  <c r="BF160" i="12"/>
  <c r="BF161" i="12"/>
  <c r="BF162" i="12"/>
  <c r="BF163" i="12"/>
  <c r="BF164" i="12"/>
  <c r="BF165" i="12"/>
  <c r="BF166" i="12"/>
  <c r="BF167" i="12"/>
  <c r="BF168" i="12"/>
  <c r="BF169" i="12"/>
  <c r="BF170" i="12"/>
  <c r="BF171" i="12"/>
  <c r="BF172" i="12"/>
  <c r="BF173" i="12"/>
  <c r="BF174" i="12"/>
  <c r="BF175" i="12"/>
  <c r="BF176" i="12"/>
  <c r="BF177" i="12"/>
  <c r="BF178" i="12"/>
  <c r="BF179" i="12"/>
  <c r="BF180" i="12"/>
  <c r="BF181" i="12"/>
  <c r="BF182" i="12"/>
  <c r="BF183" i="12"/>
  <c r="BF184" i="12"/>
  <c r="BF185" i="12"/>
  <c r="BF186" i="12"/>
  <c r="BF187" i="12"/>
  <c r="BF188" i="12"/>
  <c r="BF189" i="12"/>
  <c r="BF190" i="12"/>
  <c r="BF191" i="12"/>
  <c r="BF192" i="12"/>
  <c r="BF193" i="12"/>
  <c r="BF194" i="12"/>
  <c r="BF195" i="12"/>
  <c r="BF196" i="12"/>
  <c r="BF197" i="12"/>
  <c r="BF198" i="12"/>
  <c r="BF199" i="12"/>
  <c r="BF200" i="12"/>
  <c r="BF201" i="12"/>
  <c r="BF202" i="12"/>
  <c r="BF203" i="12"/>
  <c r="BF204" i="12"/>
  <c r="BF205" i="12"/>
  <c r="BF206" i="12"/>
  <c r="BF207" i="12"/>
  <c r="BF208" i="12"/>
  <c r="BF209" i="12"/>
  <c r="BF210" i="12"/>
  <c r="BF211" i="12"/>
  <c r="BE4" i="12"/>
  <c r="BE5" i="12"/>
  <c r="BE6" i="12"/>
  <c r="BE7" i="12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99" i="12"/>
  <c r="BE100" i="12"/>
  <c r="BE101" i="12"/>
  <c r="BE102" i="12"/>
  <c r="BE103" i="12"/>
  <c r="BE104" i="12"/>
  <c r="BE105" i="12"/>
  <c r="BE106" i="12"/>
  <c r="BE107" i="12"/>
  <c r="BE108" i="12"/>
  <c r="BE109" i="12"/>
  <c r="BE110" i="12"/>
  <c r="BE111" i="12"/>
  <c r="BE112" i="12"/>
  <c r="BE113" i="12"/>
  <c r="BE114" i="12"/>
  <c r="BE115" i="12"/>
  <c r="BE116" i="12"/>
  <c r="BE117" i="12"/>
  <c r="BE118" i="12"/>
  <c r="BE119" i="12"/>
  <c r="BE120" i="12"/>
  <c r="BE121" i="12"/>
  <c r="BE122" i="12"/>
  <c r="BE123" i="12"/>
  <c r="BE124" i="12"/>
  <c r="BE125" i="12"/>
  <c r="BE126" i="12"/>
  <c r="BE127" i="12"/>
  <c r="BE128" i="12"/>
  <c r="BE129" i="12"/>
  <c r="BE130" i="12"/>
  <c r="BE131" i="12"/>
  <c r="BE132" i="12"/>
  <c r="BE133" i="12"/>
  <c r="BE134" i="12"/>
  <c r="BE135" i="12"/>
  <c r="BE136" i="12"/>
  <c r="BE137" i="12"/>
  <c r="BE138" i="12"/>
  <c r="BE139" i="12"/>
  <c r="BE140" i="12"/>
  <c r="BE141" i="12"/>
  <c r="BE142" i="12"/>
  <c r="BE143" i="12"/>
  <c r="BE144" i="12"/>
  <c r="BE145" i="12"/>
  <c r="BE146" i="12"/>
  <c r="BE147" i="12"/>
  <c r="BE148" i="12"/>
  <c r="BE149" i="12"/>
  <c r="BE150" i="12"/>
  <c r="BE151" i="12"/>
  <c r="BE152" i="12"/>
  <c r="BE153" i="12"/>
  <c r="BE154" i="12"/>
  <c r="BE155" i="12"/>
  <c r="BE156" i="12"/>
  <c r="BE157" i="12"/>
  <c r="BE158" i="12"/>
  <c r="BE159" i="12"/>
  <c r="BE160" i="12"/>
  <c r="BE161" i="12"/>
  <c r="BE162" i="12"/>
  <c r="BE163" i="12"/>
  <c r="BE164" i="12"/>
  <c r="BE165" i="12"/>
  <c r="BE166" i="12"/>
  <c r="BE167" i="12"/>
  <c r="BE168" i="12"/>
  <c r="BE169" i="12"/>
  <c r="BE170" i="12"/>
  <c r="BE171" i="12"/>
  <c r="BE172" i="12"/>
  <c r="BE173" i="12"/>
  <c r="BE174" i="12"/>
  <c r="BE175" i="12"/>
  <c r="BE176" i="12"/>
  <c r="BE177" i="12"/>
  <c r="BE178" i="12"/>
  <c r="BE179" i="12"/>
  <c r="BE180" i="12"/>
  <c r="BE181" i="12"/>
  <c r="BE182" i="12"/>
  <c r="BE183" i="12"/>
  <c r="BE184" i="12"/>
  <c r="BE185" i="12"/>
  <c r="BE186" i="12"/>
  <c r="BE187" i="12"/>
  <c r="BE188" i="12"/>
  <c r="BE189" i="12"/>
  <c r="BE190" i="12"/>
  <c r="BE191" i="12"/>
  <c r="BE192" i="12"/>
  <c r="BE193" i="12"/>
  <c r="BE194" i="12"/>
  <c r="BE195" i="12"/>
  <c r="BE196" i="12"/>
  <c r="BE197" i="12"/>
  <c r="BE198" i="12"/>
  <c r="BE199" i="12"/>
  <c r="BE200" i="12"/>
  <c r="BE201" i="12"/>
  <c r="BE202" i="12"/>
  <c r="BE203" i="12"/>
  <c r="BE204" i="12"/>
  <c r="BE205" i="12"/>
  <c r="BE206" i="12"/>
  <c r="BE207" i="12"/>
  <c r="BE208" i="12"/>
  <c r="BE209" i="12"/>
  <c r="BE210" i="12"/>
  <c r="BE211" i="12"/>
  <c r="BD4" i="12"/>
  <c r="BD5" i="12"/>
  <c r="BD6" i="12"/>
  <c r="BD7" i="12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99" i="12"/>
  <c r="BD100" i="12"/>
  <c r="BD101" i="12"/>
  <c r="BD102" i="12"/>
  <c r="BD103" i="12"/>
  <c r="BD104" i="12"/>
  <c r="BD105" i="12"/>
  <c r="BD106" i="12"/>
  <c r="BD107" i="12"/>
  <c r="BD108" i="12"/>
  <c r="BD109" i="12"/>
  <c r="BD110" i="12"/>
  <c r="BD111" i="12"/>
  <c r="BD112" i="12"/>
  <c r="BD113" i="12"/>
  <c r="BD114" i="12"/>
  <c r="BD115" i="12"/>
  <c r="BD116" i="12"/>
  <c r="BD117" i="12"/>
  <c r="BD118" i="12"/>
  <c r="BD119" i="12"/>
  <c r="BD120" i="12"/>
  <c r="BD121" i="12"/>
  <c r="BD122" i="12"/>
  <c r="BD123" i="12"/>
  <c r="BD124" i="12"/>
  <c r="BD125" i="12"/>
  <c r="BD126" i="12"/>
  <c r="BD127" i="12"/>
  <c r="BD128" i="12"/>
  <c r="BD129" i="12"/>
  <c r="BD130" i="12"/>
  <c r="BD131" i="12"/>
  <c r="BD132" i="12"/>
  <c r="BD133" i="12"/>
  <c r="BD134" i="12"/>
  <c r="BD135" i="12"/>
  <c r="BD136" i="12"/>
  <c r="BD137" i="12"/>
  <c r="BD138" i="12"/>
  <c r="BD139" i="12"/>
  <c r="BD140" i="12"/>
  <c r="BD141" i="12"/>
  <c r="BD142" i="12"/>
  <c r="BD143" i="12"/>
  <c r="BD144" i="12"/>
  <c r="BD145" i="12"/>
  <c r="BD146" i="12"/>
  <c r="BD147" i="12"/>
  <c r="BD148" i="12"/>
  <c r="BD149" i="12"/>
  <c r="BD150" i="12"/>
  <c r="BD151" i="12"/>
  <c r="BD152" i="12"/>
  <c r="BD153" i="12"/>
  <c r="BD154" i="12"/>
  <c r="BD155" i="12"/>
  <c r="BD156" i="12"/>
  <c r="BD157" i="12"/>
  <c r="BD158" i="12"/>
  <c r="BD159" i="12"/>
  <c r="BD160" i="12"/>
  <c r="BD161" i="12"/>
  <c r="BD162" i="12"/>
  <c r="BD163" i="12"/>
  <c r="BD164" i="12"/>
  <c r="BD165" i="12"/>
  <c r="BD166" i="12"/>
  <c r="BD167" i="12"/>
  <c r="BD168" i="12"/>
  <c r="BD169" i="12"/>
  <c r="BD170" i="12"/>
  <c r="BD171" i="12"/>
  <c r="BD172" i="12"/>
  <c r="BD173" i="12"/>
  <c r="BD174" i="12"/>
  <c r="BD175" i="12"/>
  <c r="BD176" i="12"/>
  <c r="BD177" i="12"/>
  <c r="BD178" i="12"/>
  <c r="BD179" i="12"/>
  <c r="BD180" i="12"/>
  <c r="BD181" i="12"/>
  <c r="BD182" i="12"/>
  <c r="BD183" i="12"/>
  <c r="BD184" i="12"/>
  <c r="BD185" i="12"/>
  <c r="BD186" i="12"/>
  <c r="BD187" i="12"/>
  <c r="BD188" i="12"/>
  <c r="BD189" i="12"/>
  <c r="BD190" i="12"/>
  <c r="BD191" i="12"/>
  <c r="BD192" i="12"/>
  <c r="BD193" i="12"/>
  <c r="BD194" i="12"/>
  <c r="BD195" i="12"/>
  <c r="BD196" i="12"/>
  <c r="BD197" i="12"/>
  <c r="BD198" i="12"/>
  <c r="BD199" i="12"/>
  <c r="BD200" i="12"/>
  <c r="BD201" i="12"/>
  <c r="BD202" i="12"/>
  <c r="BD203" i="12"/>
  <c r="BD204" i="12"/>
  <c r="BD205" i="12"/>
  <c r="BD206" i="12"/>
  <c r="BD207" i="12"/>
  <c r="BD208" i="12"/>
  <c r="BD209" i="12"/>
  <c r="BD210" i="12"/>
  <c r="BD211" i="12"/>
  <c r="BI3" i="12"/>
  <c r="BH3" i="12"/>
  <c r="BG3" i="12"/>
  <c r="BF3" i="12"/>
  <c r="BE3" i="12"/>
  <c r="BD3" i="12"/>
  <c r="G6" i="8"/>
  <c r="G3" i="8"/>
  <c r="G4" i="8"/>
  <c r="G5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2" i="8"/>
  <c r="BC4" i="12"/>
  <c r="BC5" i="12"/>
  <c r="BC6" i="12"/>
  <c r="BC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C98" i="12"/>
  <c r="BC99" i="12"/>
  <c r="BC100" i="12"/>
  <c r="BC101" i="12"/>
  <c r="BC102" i="12"/>
  <c r="BC103" i="12"/>
  <c r="BC104" i="12"/>
  <c r="BC105" i="12"/>
  <c r="BC106" i="12"/>
  <c r="BC107" i="12"/>
  <c r="BC108" i="12"/>
  <c r="BC109" i="12"/>
  <c r="BC110" i="12"/>
  <c r="BC111" i="12"/>
  <c r="BC112" i="12"/>
  <c r="BC113" i="12"/>
  <c r="BC114" i="12"/>
  <c r="BC115" i="12"/>
  <c r="BC116" i="12"/>
  <c r="BC117" i="12"/>
  <c r="BC118" i="12"/>
  <c r="BC119" i="12"/>
  <c r="BC120" i="12"/>
  <c r="BC121" i="12"/>
  <c r="BC122" i="12"/>
  <c r="BC123" i="12"/>
  <c r="BC124" i="12"/>
  <c r="BC125" i="12"/>
  <c r="BC126" i="12"/>
  <c r="BC127" i="12"/>
  <c r="BC128" i="12"/>
  <c r="BC129" i="12"/>
  <c r="BC130" i="12"/>
  <c r="BC131" i="12"/>
  <c r="BC132" i="12"/>
  <c r="BC133" i="12"/>
  <c r="BC134" i="12"/>
  <c r="BC135" i="12"/>
  <c r="BC136" i="12"/>
  <c r="BC137" i="12"/>
  <c r="BC138" i="12"/>
  <c r="BC139" i="12"/>
  <c r="BC140" i="12"/>
  <c r="BC141" i="12"/>
  <c r="BC142" i="12"/>
  <c r="BC143" i="12"/>
  <c r="BC144" i="12"/>
  <c r="BC145" i="12"/>
  <c r="BC146" i="12"/>
  <c r="BC147" i="12"/>
  <c r="BC148" i="12"/>
  <c r="BC149" i="12"/>
  <c r="BC150" i="12"/>
  <c r="BC151" i="12"/>
  <c r="BC152" i="12"/>
  <c r="BC153" i="12"/>
  <c r="BC154" i="12"/>
  <c r="BC155" i="12"/>
  <c r="BC156" i="12"/>
  <c r="BC157" i="12"/>
  <c r="BC158" i="12"/>
  <c r="BC159" i="12"/>
  <c r="BC160" i="12"/>
  <c r="BC161" i="12"/>
  <c r="BC162" i="12"/>
  <c r="BC163" i="12"/>
  <c r="BC164" i="12"/>
  <c r="BC165" i="12"/>
  <c r="BC166" i="12"/>
  <c r="BC167" i="12"/>
  <c r="BC168" i="12"/>
  <c r="BC169" i="12"/>
  <c r="BC170" i="12"/>
  <c r="BC171" i="12"/>
  <c r="BC172" i="12"/>
  <c r="BC173" i="12"/>
  <c r="BC174" i="12"/>
  <c r="BC175" i="12"/>
  <c r="BC176" i="12"/>
  <c r="BC177" i="12"/>
  <c r="BC178" i="12"/>
  <c r="BC179" i="12"/>
  <c r="BC180" i="12"/>
  <c r="BC181" i="12"/>
  <c r="BC182" i="12"/>
  <c r="BC183" i="12"/>
  <c r="BC184" i="12"/>
  <c r="BC185" i="12"/>
  <c r="BC186" i="12"/>
  <c r="BC187" i="12"/>
  <c r="BC188" i="12"/>
  <c r="BC189" i="12"/>
  <c r="BC190" i="12"/>
  <c r="BC191" i="12"/>
  <c r="BC192" i="12"/>
  <c r="BC193" i="12"/>
  <c r="BC194" i="12"/>
  <c r="BC195" i="12"/>
  <c r="BC196" i="12"/>
  <c r="BC197" i="12"/>
  <c r="BC198" i="12"/>
  <c r="BC199" i="12"/>
  <c r="BC200" i="12"/>
  <c r="BC201" i="12"/>
  <c r="BC202" i="12"/>
  <c r="BC203" i="12"/>
  <c r="BC204" i="12"/>
  <c r="BC205" i="12"/>
  <c r="BC206" i="12"/>
  <c r="BC207" i="12"/>
  <c r="BC208" i="12"/>
  <c r="BC209" i="12"/>
  <c r="BC210" i="12"/>
  <c r="BC211" i="12"/>
  <c r="BB4" i="12"/>
  <c r="BB5" i="12"/>
  <c r="BB6" i="12"/>
  <c r="BB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B98" i="12"/>
  <c r="BB99" i="12"/>
  <c r="BB100" i="12"/>
  <c r="BB101" i="12"/>
  <c r="BB102" i="12"/>
  <c r="BB103" i="12"/>
  <c r="BB104" i="12"/>
  <c r="BB105" i="12"/>
  <c r="BB106" i="12"/>
  <c r="BB107" i="12"/>
  <c r="BB108" i="12"/>
  <c r="BB109" i="12"/>
  <c r="BB110" i="12"/>
  <c r="BB111" i="12"/>
  <c r="BB112" i="12"/>
  <c r="BB113" i="12"/>
  <c r="BB114" i="12"/>
  <c r="BB115" i="12"/>
  <c r="BB116" i="12"/>
  <c r="BB117" i="12"/>
  <c r="BB118" i="12"/>
  <c r="BB119" i="12"/>
  <c r="BB120" i="12"/>
  <c r="BB121" i="12"/>
  <c r="BB122" i="12"/>
  <c r="BB123" i="12"/>
  <c r="BB124" i="12"/>
  <c r="BB125" i="12"/>
  <c r="BB126" i="12"/>
  <c r="BB127" i="12"/>
  <c r="BB128" i="12"/>
  <c r="BB129" i="12"/>
  <c r="BB130" i="12"/>
  <c r="BB131" i="12"/>
  <c r="BB132" i="12"/>
  <c r="BB133" i="12"/>
  <c r="BB134" i="12"/>
  <c r="BB135" i="12"/>
  <c r="BB136" i="12"/>
  <c r="BB137" i="12"/>
  <c r="BB138" i="12"/>
  <c r="BB139" i="12"/>
  <c r="BB140" i="12"/>
  <c r="BB141" i="12"/>
  <c r="BB142" i="12"/>
  <c r="BB143" i="12"/>
  <c r="BB144" i="12"/>
  <c r="BB145" i="12"/>
  <c r="BB146" i="12"/>
  <c r="BB147" i="12"/>
  <c r="BB148" i="12"/>
  <c r="BB149" i="12"/>
  <c r="BB150" i="12"/>
  <c r="BB151" i="12"/>
  <c r="BB152" i="12"/>
  <c r="BB153" i="12"/>
  <c r="BB154" i="12"/>
  <c r="BB155" i="12"/>
  <c r="BB156" i="12"/>
  <c r="BB157" i="12"/>
  <c r="BB158" i="12"/>
  <c r="BB159" i="12"/>
  <c r="BB160" i="12"/>
  <c r="BB161" i="12"/>
  <c r="BB162" i="12"/>
  <c r="BB163" i="12"/>
  <c r="BB164" i="12"/>
  <c r="BB165" i="12"/>
  <c r="BB166" i="12"/>
  <c r="BB167" i="12"/>
  <c r="BB168" i="12"/>
  <c r="BB169" i="12"/>
  <c r="BB170" i="12"/>
  <c r="BB171" i="12"/>
  <c r="BB172" i="12"/>
  <c r="BB173" i="12"/>
  <c r="BB174" i="12"/>
  <c r="BB175" i="12"/>
  <c r="BB176" i="12"/>
  <c r="BB177" i="12"/>
  <c r="BB178" i="12"/>
  <c r="BB179" i="12"/>
  <c r="BB180" i="12"/>
  <c r="BB181" i="12"/>
  <c r="BB182" i="12"/>
  <c r="BB183" i="12"/>
  <c r="BB184" i="12"/>
  <c r="BB185" i="12"/>
  <c r="BB186" i="12"/>
  <c r="BB187" i="12"/>
  <c r="BB188" i="12"/>
  <c r="BB189" i="12"/>
  <c r="BB190" i="12"/>
  <c r="BB191" i="12"/>
  <c r="BB192" i="12"/>
  <c r="BB193" i="12"/>
  <c r="BB194" i="12"/>
  <c r="BB195" i="12"/>
  <c r="BB196" i="12"/>
  <c r="BB197" i="12"/>
  <c r="BB198" i="12"/>
  <c r="BB199" i="12"/>
  <c r="BB200" i="12"/>
  <c r="BB201" i="12"/>
  <c r="BB202" i="12"/>
  <c r="BB203" i="12"/>
  <c r="BB204" i="12"/>
  <c r="BB205" i="12"/>
  <c r="BB206" i="12"/>
  <c r="BB207" i="12"/>
  <c r="BB208" i="12"/>
  <c r="BB209" i="12"/>
  <c r="BB210" i="12"/>
  <c r="BB211" i="12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69" i="12"/>
  <c r="BA70" i="12"/>
  <c r="BA71" i="12"/>
  <c r="BA72" i="12"/>
  <c r="BA73" i="12"/>
  <c r="BA74" i="12"/>
  <c r="BA75" i="12"/>
  <c r="BA76" i="12"/>
  <c r="BA77" i="12"/>
  <c r="BA78" i="12"/>
  <c r="BA79" i="12"/>
  <c r="BA80" i="12"/>
  <c r="BA81" i="12"/>
  <c r="BA82" i="12"/>
  <c r="BA83" i="12"/>
  <c r="BA84" i="12"/>
  <c r="BA85" i="12"/>
  <c r="BA86" i="12"/>
  <c r="BA87" i="12"/>
  <c r="BA88" i="12"/>
  <c r="BA89" i="12"/>
  <c r="BA90" i="12"/>
  <c r="BA91" i="12"/>
  <c r="BA92" i="12"/>
  <c r="BA93" i="12"/>
  <c r="BA94" i="12"/>
  <c r="BA95" i="12"/>
  <c r="BA96" i="12"/>
  <c r="BA97" i="12"/>
  <c r="BA98" i="12"/>
  <c r="BA99" i="12"/>
  <c r="BA100" i="12"/>
  <c r="BA101" i="12"/>
  <c r="BA102" i="12"/>
  <c r="BA103" i="12"/>
  <c r="BA104" i="12"/>
  <c r="BA105" i="12"/>
  <c r="BA106" i="12"/>
  <c r="BA107" i="12"/>
  <c r="BA108" i="12"/>
  <c r="BA109" i="12"/>
  <c r="BA110" i="12"/>
  <c r="BA111" i="12"/>
  <c r="BA112" i="12"/>
  <c r="BA113" i="12"/>
  <c r="BA114" i="12"/>
  <c r="BA115" i="12"/>
  <c r="BA116" i="12"/>
  <c r="BA117" i="12"/>
  <c r="BA118" i="12"/>
  <c r="BA119" i="12"/>
  <c r="BA120" i="12"/>
  <c r="BA121" i="12"/>
  <c r="BA122" i="12"/>
  <c r="BA123" i="12"/>
  <c r="BA124" i="12"/>
  <c r="BA125" i="12"/>
  <c r="BA126" i="12"/>
  <c r="BA127" i="12"/>
  <c r="BA128" i="12"/>
  <c r="BA129" i="12"/>
  <c r="BA130" i="12"/>
  <c r="BA131" i="12"/>
  <c r="BA132" i="12"/>
  <c r="BA133" i="12"/>
  <c r="BA134" i="12"/>
  <c r="BA135" i="12"/>
  <c r="BA136" i="12"/>
  <c r="BA137" i="12"/>
  <c r="BA138" i="12"/>
  <c r="BA139" i="12"/>
  <c r="BA140" i="12"/>
  <c r="BA141" i="12"/>
  <c r="BA142" i="12"/>
  <c r="BA143" i="12"/>
  <c r="BA144" i="12"/>
  <c r="BA145" i="12"/>
  <c r="BA146" i="12"/>
  <c r="BA147" i="12"/>
  <c r="BA148" i="12"/>
  <c r="BA149" i="12"/>
  <c r="BA150" i="12"/>
  <c r="BA151" i="12"/>
  <c r="BA152" i="12"/>
  <c r="BA153" i="12"/>
  <c r="BA154" i="12"/>
  <c r="BA155" i="12"/>
  <c r="BA156" i="12"/>
  <c r="BA157" i="12"/>
  <c r="BA158" i="12"/>
  <c r="BA159" i="12"/>
  <c r="BA160" i="12"/>
  <c r="BA161" i="12"/>
  <c r="BA162" i="12"/>
  <c r="BA163" i="12"/>
  <c r="BA164" i="12"/>
  <c r="BA165" i="12"/>
  <c r="BA166" i="12"/>
  <c r="BA167" i="12"/>
  <c r="BA168" i="12"/>
  <c r="BA169" i="12"/>
  <c r="BA170" i="12"/>
  <c r="BA171" i="12"/>
  <c r="BA172" i="12"/>
  <c r="BA173" i="12"/>
  <c r="BA174" i="12"/>
  <c r="BA175" i="12"/>
  <c r="BA176" i="12"/>
  <c r="BA177" i="12"/>
  <c r="BA178" i="12"/>
  <c r="BA179" i="12"/>
  <c r="BA180" i="12"/>
  <c r="BA181" i="12"/>
  <c r="BA182" i="12"/>
  <c r="BA183" i="12"/>
  <c r="BA184" i="12"/>
  <c r="BA185" i="12"/>
  <c r="BA186" i="12"/>
  <c r="BA187" i="12"/>
  <c r="BA188" i="12"/>
  <c r="BA189" i="12"/>
  <c r="BA190" i="12"/>
  <c r="BA191" i="12"/>
  <c r="BA192" i="12"/>
  <c r="BA193" i="12"/>
  <c r="BA194" i="12"/>
  <c r="BA195" i="12"/>
  <c r="BA196" i="12"/>
  <c r="BA197" i="12"/>
  <c r="BA198" i="12"/>
  <c r="BA199" i="12"/>
  <c r="BA200" i="12"/>
  <c r="BA201" i="12"/>
  <c r="BA202" i="12"/>
  <c r="BA203" i="12"/>
  <c r="BA204" i="12"/>
  <c r="BA205" i="12"/>
  <c r="BA206" i="12"/>
  <c r="BA207" i="12"/>
  <c r="BA208" i="12"/>
  <c r="BA209" i="12"/>
  <c r="BA210" i="12"/>
  <c r="BA211" i="12"/>
  <c r="AZ4" i="12"/>
  <c r="AZ5" i="12"/>
  <c r="AZ6" i="12"/>
  <c r="AZ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36" i="12"/>
  <c r="AZ37" i="12"/>
  <c r="AZ38" i="12"/>
  <c r="AZ39" i="12"/>
  <c r="AZ40" i="12"/>
  <c r="AZ41" i="12"/>
  <c r="AZ42" i="12"/>
  <c r="AZ43" i="12"/>
  <c r="AZ44" i="12"/>
  <c r="AZ45" i="12"/>
  <c r="AZ46" i="12"/>
  <c r="AZ47" i="12"/>
  <c r="AZ48" i="12"/>
  <c r="AZ49" i="12"/>
  <c r="AZ50" i="12"/>
  <c r="AZ51" i="12"/>
  <c r="AZ52" i="12"/>
  <c r="AZ53" i="12"/>
  <c r="AZ54" i="12"/>
  <c r="AZ55" i="12"/>
  <c r="AZ56" i="12"/>
  <c r="AZ57" i="12"/>
  <c r="AZ58" i="12"/>
  <c r="AZ59" i="12"/>
  <c r="AZ60" i="12"/>
  <c r="AZ61" i="12"/>
  <c r="AZ62" i="12"/>
  <c r="AZ63" i="12"/>
  <c r="AZ64" i="12"/>
  <c r="AZ65" i="12"/>
  <c r="AZ66" i="12"/>
  <c r="AZ67" i="12"/>
  <c r="AZ68" i="12"/>
  <c r="AZ69" i="12"/>
  <c r="AZ70" i="12"/>
  <c r="AZ71" i="12"/>
  <c r="AZ72" i="12"/>
  <c r="AZ73" i="12"/>
  <c r="AZ74" i="12"/>
  <c r="AZ75" i="12"/>
  <c r="AZ76" i="12"/>
  <c r="AZ77" i="12"/>
  <c r="AZ78" i="12"/>
  <c r="AZ79" i="12"/>
  <c r="AZ80" i="12"/>
  <c r="AZ81" i="12"/>
  <c r="AZ82" i="12"/>
  <c r="AZ83" i="12"/>
  <c r="AZ84" i="12"/>
  <c r="AZ85" i="12"/>
  <c r="AZ86" i="12"/>
  <c r="AZ87" i="12"/>
  <c r="AZ88" i="12"/>
  <c r="AZ89" i="12"/>
  <c r="AZ90" i="12"/>
  <c r="AZ91" i="12"/>
  <c r="AZ92" i="12"/>
  <c r="AZ93" i="12"/>
  <c r="AZ94" i="12"/>
  <c r="AZ95" i="12"/>
  <c r="AZ96" i="12"/>
  <c r="AZ97" i="12"/>
  <c r="AZ98" i="12"/>
  <c r="AZ99" i="12"/>
  <c r="AZ100" i="12"/>
  <c r="AZ101" i="12"/>
  <c r="AZ102" i="12"/>
  <c r="AZ103" i="12"/>
  <c r="AZ104" i="12"/>
  <c r="AZ105" i="12"/>
  <c r="AZ106" i="12"/>
  <c r="AZ107" i="12"/>
  <c r="AZ108" i="12"/>
  <c r="AZ109" i="12"/>
  <c r="AZ110" i="12"/>
  <c r="AZ111" i="12"/>
  <c r="AZ112" i="12"/>
  <c r="AZ113" i="12"/>
  <c r="AZ114" i="12"/>
  <c r="AZ115" i="12"/>
  <c r="AZ116" i="12"/>
  <c r="AZ117" i="12"/>
  <c r="AZ118" i="12"/>
  <c r="AZ119" i="12"/>
  <c r="AZ120" i="12"/>
  <c r="AZ121" i="12"/>
  <c r="AZ122" i="12"/>
  <c r="AZ123" i="12"/>
  <c r="AZ124" i="12"/>
  <c r="AZ125" i="12"/>
  <c r="AZ126" i="12"/>
  <c r="AZ127" i="12"/>
  <c r="AZ128" i="12"/>
  <c r="AZ129" i="12"/>
  <c r="AZ130" i="12"/>
  <c r="AZ131" i="12"/>
  <c r="AZ132" i="12"/>
  <c r="AZ133" i="12"/>
  <c r="AZ134" i="12"/>
  <c r="AZ135" i="12"/>
  <c r="AZ136" i="12"/>
  <c r="AZ137" i="12"/>
  <c r="AZ138" i="12"/>
  <c r="AZ139" i="12"/>
  <c r="AZ140" i="12"/>
  <c r="AZ141" i="12"/>
  <c r="AZ142" i="12"/>
  <c r="AZ143" i="12"/>
  <c r="AZ144" i="12"/>
  <c r="AZ145" i="12"/>
  <c r="AZ146" i="12"/>
  <c r="AZ147" i="12"/>
  <c r="AZ148" i="12"/>
  <c r="AZ149" i="12"/>
  <c r="AZ150" i="12"/>
  <c r="AZ151" i="12"/>
  <c r="AZ152" i="12"/>
  <c r="AZ153" i="12"/>
  <c r="AZ154" i="12"/>
  <c r="AZ155" i="12"/>
  <c r="AZ156" i="12"/>
  <c r="AZ157" i="12"/>
  <c r="AZ158" i="12"/>
  <c r="AZ159" i="12"/>
  <c r="AZ160" i="12"/>
  <c r="AZ161" i="12"/>
  <c r="AZ162" i="12"/>
  <c r="AZ163" i="12"/>
  <c r="AZ164" i="12"/>
  <c r="AZ165" i="12"/>
  <c r="AZ166" i="12"/>
  <c r="AZ167" i="12"/>
  <c r="AZ168" i="12"/>
  <c r="AZ169" i="12"/>
  <c r="AZ170" i="12"/>
  <c r="AZ171" i="12"/>
  <c r="AZ172" i="12"/>
  <c r="AZ173" i="12"/>
  <c r="AZ174" i="12"/>
  <c r="AZ175" i="12"/>
  <c r="AZ176" i="12"/>
  <c r="AZ177" i="12"/>
  <c r="AZ178" i="12"/>
  <c r="AZ179" i="12"/>
  <c r="AZ180" i="12"/>
  <c r="AZ181" i="12"/>
  <c r="AZ182" i="12"/>
  <c r="AZ183" i="12"/>
  <c r="AZ184" i="12"/>
  <c r="AZ185" i="12"/>
  <c r="AZ186" i="12"/>
  <c r="AZ187" i="12"/>
  <c r="AZ188" i="12"/>
  <c r="AZ189" i="12"/>
  <c r="AZ190" i="12"/>
  <c r="AZ191" i="12"/>
  <c r="AZ192" i="12"/>
  <c r="AZ193" i="12"/>
  <c r="AZ194" i="12"/>
  <c r="AZ195" i="12"/>
  <c r="AZ196" i="12"/>
  <c r="AZ197" i="12"/>
  <c r="AZ198" i="12"/>
  <c r="AZ199" i="12"/>
  <c r="AZ200" i="12"/>
  <c r="AZ201" i="12"/>
  <c r="AZ202" i="12"/>
  <c r="AZ203" i="12"/>
  <c r="AZ204" i="12"/>
  <c r="AZ205" i="12"/>
  <c r="AZ206" i="12"/>
  <c r="AZ207" i="12"/>
  <c r="AZ208" i="12"/>
  <c r="AZ209" i="12"/>
  <c r="AZ210" i="12"/>
  <c r="AZ211" i="12"/>
  <c r="AY4" i="12"/>
  <c r="AY5" i="12"/>
  <c r="AY6" i="12"/>
  <c r="AY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AY52" i="12"/>
  <c r="AY53" i="12"/>
  <c r="AY54" i="12"/>
  <c r="AY55" i="12"/>
  <c r="AY56" i="12"/>
  <c r="AY57" i="12"/>
  <c r="AY58" i="12"/>
  <c r="AY59" i="12"/>
  <c r="AY60" i="12"/>
  <c r="AY61" i="12"/>
  <c r="AY62" i="12"/>
  <c r="AY63" i="12"/>
  <c r="AY64" i="12"/>
  <c r="AY65" i="12"/>
  <c r="AY66" i="12"/>
  <c r="AY67" i="12"/>
  <c r="AY68" i="12"/>
  <c r="AY69" i="12"/>
  <c r="AY70" i="12"/>
  <c r="AY71" i="12"/>
  <c r="AY72" i="12"/>
  <c r="AY73" i="12"/>
  <c r="AY74" i="12"/>
  <c r="AY75" i="12"/>
  <c r="AY76" i="12"/>
  <c r="AY77" i="12"/>
  <c r="AY78" i="12"/>
  <c r="AY79" i="12"/>
  <c r="AY80" i="12"/>
  <c r="AY81" i="12"/>
  <c r="AY82" i="12"/>
  <c r="AY83" i="12"/>
  <c r="AY84" i="12"/>
  <c r="AY85" i="12"/>
  <c r="AY86" i="12"/>
  <c r="AY87" i="12"/>
  <c r="AY88" i="12"/>
  <c r="AY89" i="12"/>
  <c r="AY90" i="12"/>
  <c r="AY91" i="12"/>
  <c r="AY92" i="12"/>
  <c r="AY93" i="12"/>
  <c r="AY94" i="12"/>
  <c r="AY95" i="12"/>
  <c r="AY96" i="12"/>
  <c r="AY97" i="12"/>
  <c r="AY98" i="12"/>
  <c r="AY99" i="12"/>
  <c r="AY100" i="12"/>
  <c r="AY101" i="12"/>
  <c r="AY102" i="12"/>
  <c r="AY103" i="12"/>
  <c r="AY104" i="12"/>
  <c r="AY105" i="12"/>
  <c r="AY106" i="12"/>
  <c r="AY107" i="12"/>
  <c r="AY108" i="12"/>
  <c r="AY109" i="12"/>
  <c r="AY110" i="12"/>
  <c r="AY111" i="12"/>
  <c r="AY112" i="12"/>
  <c r="AY113" i="12"/>
  <c r="AY114" i="12"/>
  <c r="AY115" i="12"/>
  <c r="AY116" i="12"/>
  <c r="AY117" i="12"/>
  <c r="AY118" i="12"/>
  <c r="AY119" i="12"/>
  <c r="AY120" i="12"/>
  <c r="AY121" i="12"/>
  <c r="AY122" i="12"/>
  <c r="AY123" i="12"/>
  <c r="AY124" i="12"/>
  <c r="AY125" i="12"/>
  <c r="AY126" i="12"/>
  <c r="AY127" i="12"/>
  <c r="AY128" i="12"/>
  <c r="AY129" i="12"/>
  <c r="AY130" i="12"/>
  <c r="AY131" i="12"/>
  <c r="AY132" i="12"/>
  <c r="AY133" i="12"/>
  <c r="AY134" i="12"/>
  <c r="AY135" i="12"/>
  <c r="AY136" i="12"/>
  <c r="AY137" i="12"/>
  <c r="AY138" i="12"/>
  <c r="AY139" i="12"/>
  <c r="AY140" i="12"/>
  <c r="AY141" i="12"/>
  <c r="AY142" i="12"/>
  <c r="AY143" i="12"/>
  <c r="AY144" i="12"/>
  <c r="AY145" i="12"/>
  <c r="AY146" i="12"/>
  <c r="AY147" i="12"/>
  <c r="AY148" i="12"/>
  <c r="AY149" i="12"/>
  <c r="AY150" i="12"/>
  <c r="AY151" i="12"/>
  <c r="AY152" i="12"/>
  <c r="AY153" i="12"/>
  <c r="AY154" i="12"/>
  <c r="AY155" i="12"/>
  <c r="AY156" i="12"/>
  <c r="AY157" i="12"/>
  <c r="AY158" i="12"/>
  <c r="AY159" i="12"/>
  <c r="AY160" i="12"/>
  <c r="AY161" i="12"/>
  <c r="AY162" i="12"/>
  <c r="AY163" i="12"/>
  <c r="AY164" i="12"/>
  <c r="AY165" i="12"/>
  <c r="AY166" i="12"/>
  <c r="AY167" i="12"/>
  <c r="AY168" i="12"/>
  <c r="AY169" i="12"/>
  <c r="AY170" i="12"/>
  <c r="AY171" i="12"/>
  <c r="AY172" i="12"/>
  <c r="AY173" i="12"/>
  <c r="AY174" i="12"/>
  <c r="AY175" i="12"/>
  <c r="AY176" i="12"/>
  <c r="AY177" i="12"/>
  <c r="AY178" i="12"/>
  <c r="AY179" i="12"/>
  <c r="AY180" i="12"/>
  <c r="AY181" i="12"/>
  <c r="AY182" i="12"/>
  <c r="AY183" i="12"/>
  <c r="AY184" i="12"/>
  <c r="AY185" i="12"/>
  <c r="AY186" i="12"/>
  <c r="AY187" i="12"/>
  <c r="AY188" i="12"/>
  <c r="AY189" i="12"/>
  <c r="AY190" i="12"/>
  <c r="AY191" i="12"/>
  <c r="AY192" i="12"/>
  <c r="AY193" i="12"/>
  <c r="AY194" i="12"/>
  <c r="AY195" i="12"/>
  <c r="AY196" i="12"/>
  <c r="AY197" i="12"/>
  <c r="AY198" i="12"/>
  <c r="AY199" i="12"/>
  <c r="AY200" i="12"/>
  <c r="AY201" i="12"/>
  <c r="AY202" i="12"/>
  <c r="AY203" i="12"/>
  <c r="AY204" i="12"/>
  <c r="AY205" i="12"/>
  <c r="AY206" i="12"/>
  <c r="AY207" i="12"/>
  <c r="AY208" i="12"/>
  <c r="AY209" i="12"/>
  <c r="AY210" i="12"/>
  <c r="AY211" i="12"/>
  <c r="AX4" i="12"/>
  <c r="AX5" i="12"/>
  <c r="AX6" i="12"/>
  <c r="AX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36" i="12"/>
  <c r="AX37" i="12"/>
  <c r="AX38" i="12"/>
  <c r="AX39" i="12"/>
  <c r="AX40" i="12"/>
  <c r="AX41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55" i="12"/>
  <c r="AX56" i="12"/>
  <c r="AX57" i="12"/>
  <c r="AX58" i="12"/>
  <c r="AX59" i="12"/>
  <c r="AX60" i="12"/>
  <c r="AX61" i="12"/>
  <c r="AX62" i="12"/>
  <c r="AX63" i="12"/>
  <c r="AX64" i="12"/>
  <c r="AX65" i="12"/>
  <c r="AX66" i="12"/>
  <c r="AX67" i="12"/>
  <c r="AX68" i="12"/>
  <c r="AX69" i="12"/>
  <c r="AX70" i="12"/>
  <c r="AX71" i="12"/>
  <c r="AX72" i="12"/>
  <c r="AX73" i="12"/>
  <c r="AX74" i="12"/>
  <c r="AX75" i="12"/>
  <c r="AX76" i="12"/>
  <c r="AX77" i="12"/>
  <c r="AX78" i="12"/>
  <c r="AX79" i="12"/>
  <c r="AX80" i="12"/>
  <c r="AX81" i="12"/>
  <c r="AX82" i="12"/>
  <c r="AX83" i="12"/>
  <c r="AX84" i="12"/>
  <c r="AX85" i="12"/>
  <c r="AX86" i="12"/>
  <c r="AX87" i="12"/>
  <c r="AX88" i="12"/>
  <c r="AX89" i="12"/>
  <c r="AX90" i="12"/>
  <c r="AX91" i="12"/>
  <c r="AX92" i="12"/>
  <c r="AX93" i="12"/>
  <c r="AX94" i="12"/>
  <c r="AX95" i="12"/>
  <c r="AX96" i="12"/>
  <c r="AX97" i="12"/>
  <c r="AX98" i="12"/>
  <c r="AX99" i="12"/>
  <c r="AX100" i="12"/>
  <c r="AX101" i="12"/>
  <c r="AX102" i="12"/>
  <c r="AX103" i="12"/>
  <c r="AX104" i="12"/>
  <c r="AX105" i="12"/>
  <c r="AX106" i="12"/>
  <c r="AX107" i="12"/>
  <c r="AX108" i="12"/>
  <c r="AX109" i="12"/>
  <c r="AX110" i="12"/>
  <c r="AX111" i="12"/>
  <c r="AX112" i="12"/>
  <c r="AX113" i="12"/>
  <c r="AX114" i="12"/>
  <c r="AX115" i="12"/>
  <c r="AX116" i="12"/>
  <c r="AX117" i="12"/>
  <c r="AX118" i="12"/>
  <c r="AX119" i="12"/>
  <c r="AX120" i="12"/>
  <c r="AX121" i="12"/>
  <c r="AX122" i="12"/>
  <c r="AX123" i="12"/>
  <c r="AX124" i="12"/>
  <c r="AX125" i="12"/>
  <c r="AX126" i="12"/>
  <c r="AX127" i="12"/>
  <c r="AX128" i="12"/>
  <c r="AX129" i="12"/>
  <c r="AX130" i="12"/>
  <c r="AX131" i="12"/>
  <c r="AX132" i="12"/>
  <c r="AX133" i="12"/>
  <c r="AX134" i="12"/>
  <c r="AX135" i="12"/>
  <c r="AX136" i="12"/>
  <c r="AX137" i="12"/>
  <c r="AX138" i="12"/>
  <c r="AX139" i="12"/>
  <c r="AX140" i="12"/>
  <c r="AX141" i="12"/>
  <c r="AX142" i="12"/>
  <c r="AX143" i="12"/>
  <c r="AX144" i="12"/>
  <c r="AX145" i="12"/>
  <c r="AX146" i="12"/>
  <c r="AX147" i="12"/>
  <c r="AX148" i="12"/>
  <c r="AX149" i="12"/>
  <c r="AX150" i="12"/>
  <c r="AX151" i="12"/>
  <c r="AX152" i="12"/>
  <c r="AX153" i="12"/>
  <c r="AX154" i="12"/>
  <c r="AX155" i="12"/>
  <c r="AX156" i="12"/>
  <c r="AX157" i="12"/>
  <c r="AX158" i="12"/>
  <c r="AX159" i="12"/>
  <c r="AX160" i="12"/>
  <c r="AX161" i="12"/>
  <c r="AX162" i="12"/>
  <c r="AX163" i="12"/>
  <c r="AX164" i="12"/>
  <c r="AX165" i="12"/>
  <c r="AX166" i="12"/>
  <c r="AX167" i="12"/>
  <c r="AX168" i="12"/>
  <c r="AX169" i="12"/>
  <c r="AX170" i="12"/>
  <c r="AX171" i="12"/>
  <c r="AX172" i="12"/>
  <c r="AX173" i="12"/>
  <c r="AX174" i="12"/>
  <c r="AX175" i="12"/>
  <c r="AX176" i="12"/>
  <c r="AX177" i="12"/>
  <c r="AX178" i="12"/>
  <c r="AX179" i="12"/>
  <c r="AX180" i="12"/>
  <c r="AX181" i="12"/>
  <c r="AX182" i="12"/>
  <c r="AX183" i="12"/>
  <c r="AX184" i="12"/>
  <c r="AX185" i="12"/>
  <c r="AX186" i="12"/>
  <c r="AX187" i="12"/>
  <c r="AX188" i="12"/>
  <c r="AX189" i="12"/>
  <c r="AX190" i="12"/>
  <c r="AX191" i="12"/>
  <c r="AX192" i="12"/>
  <c r="AX193" i="12"/>
  <c r="AX194" i="12"/>
  <c r="AX195" i="12"/>
  <c r="AX196" i="12"/>
  <c r="AX197" i="12"/>
  <c r="AX198" i="12"/>
  <c r="AX199" i="12"/>
  <c r="AX200" i="12"/>
  <c r="AX201" i="12"/>
  <c r="AX202" i="12"/>
  <c r="AX203" i="12"/>
  <c r="AX204" i="12"/>
  <c r="AX205" i="12"/>
  <c r="AX206" i="12"/>
  <c r="AX207" i="12"/>
  <c r="AX208" i="12"/>
  <c r="AX209" i="12"/>
  <c r="AX210" i="12"/>
  <c r="AX211" i="12"/>
  <c r="AW4" i="12"/>
  <c r="AW5" i="12"/>
  <c r="AW6" i="12"/>
  <c r="AW7" i="12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AW69" i="12"/>
  <c r="AW70" i="12"/>
  <c r="AW71" i="12"/>
  <c r="AW72" i="12"/>
  <c r="AW73" i="12"/>
  <c r="AW74" i="12"/>
  <c r="AW75" i="12"/>
  <c r="AW76" i="12"/>
  <c r="AW77" i="12"/>
  <c r="AW78" i="12"/>
  <c r="AW79" i="12"/>
  <c r="AW80" i="12"/>
  <c r="AW81" i="12"/>
  <c r="AW82" i="12"/>
  <c r="AW83" i="12"/>
  <c r="AW84" i="12"/>
  <c r="AW85" i="12"/>
  <c r="AW86" i="12"/>
  <c r="AW87" i="12"/>
  <c r="AW88" i="12"/>
  <c r="AW89" i="12"/>
  <c r="AW90" i="12"/>
  <c r="AW91" i="12"/>
  <c r="AW92" i="12"/>
  <c r="AW93" i="12"/>
  <c r="AW94" i="12"/>
  <c r="AW95" i="12"/>
  <c r="AW96" i="12"/>
  <c r="AW97" i="12"/>
  <c r="AW98" i="12"/>
  <c r="AW99" i="12"/>
  <c r="AW100" i="12"/>
  <c r="AW101" i="12"/>
  <c r="AW102" i="12"/>
  <c r="AW103" i="12"/>
  <c r="AW104" i="12"/>
  <c r="AW105" i="12"/>
  <c r="AW106" i="12"/>
  <c r="AW107" i="12"/>
  <c r="AW108" i="12"/>
  <c r="AW109" i="12"/>
  <c r="AW110" i="12"/>
  <c r="AW111" i="12"/>
  <c r="AW112" i="12"/>
  <c r="AW113" i="12"/>
  <c r="AW114" i="12"/>
  <c r="AW115" i="12"/>
  <c r="AW116" i="12"/>
  <c r="AW117" i="12"/>
  <c r="AW118" i="12"/>
  <c r="AW119" i="12"/>
  <c r="AW120" i="12"/>
  <c r="AW121" i="12"/>
  <c r="AW122" i="12"/>
  <c r="AW123" i="12"/>
  <c r="AW124" i="12"/>
  <c r="AW125" i="12"/>
  <c r="AW126" i="12"/>
  <c r="AW127" i="12"/>
  <c r="AW128" i="12"/>
  <c r="AW129" i="12"/>
  <c r="AW130" i="12"/>
  <c r="AW131" i="12"/>
  <c r="AW132" i="12"/>
  <c r="AW133" i="12"/>
  <c r="AW134" i="12"/>
  <c r="AW135" i="12"/>
  <c r="AW136" i="12"/>
  <c r="AW137" i="12"/>
  <c r="AW138" i="12"/>
  <c r="AW139" i="12"/>
  <c r="AW140" i="12"/>
  <c r="AW141" i="12"/>
  <c r="AW142" i="12"/>
  <c r="AW143" i="12"/>
  <c r="AW144" i="12"/>
  <c r="AW145" i="12"/>
  <c r="AW146" i="12"/>
  <c r="AW147" i="12"/>
  <c r="AW148" i="12"/>
  <c r="AW149" i="12"/>
  <c r="AW150" i="12"/>
  <c r="AW151" i="12"/>
  <c r="AW152" i="12"/>
  <c r="AW153" i="12"/>
  <c r="AW154" i="12"/>
  <c r="AW155" i="12"/>
  <c r="AW156" i="12"/>
  <c r="AW157" i="12"/>
  <c r="AW158" i="12"/>
  <c r="AW159" i="12"/>
  <c r="AW160" i="12"/>
  <c r="AW161" i="12"/>
  <c r="AW162" i="12"/>
  <c r="AW163" i="12"/>
  <c r="AW164" i="12"/>
  <c r="AW165" i="12"/>
  <c r="AW166" i="12"/>
  <c r="AW167" i="12"/>
  <c r="AW168" i="12"/>
  <c r="AW169" i="12"/>
  <c r="AW170" i="12"/>
  <c r="AW171" i="12"/>
  <c r="AW172" i="12"/>
  <c r="AW173" i="12"/>
  <c r="AW174" i="12"/>
  <c r="AW175" i="12"/>
  <c r="AW176" i="12"/>
  <c r="AW177" i="12"/>
  <c r="AW178" i="12"/>
  <c r="AW179" i="12"/>
  <c r="AW180" i="12"/>
  <c r="AW181" i="12"/>
  <c r="AW182" i="12"/>
  <c r="AW183" i="12"/>
  <c r="AW184" i="12"/>
  <c r="AW185" i="12"/>
  <c r="AW186" i="12"/>
  <c r="AW187" i="12"/>
  <c r="AW188" i="12"/>
  <c r="AW189" i="12"/>
  <c r="AW190" i="12"/>
  <c r="AW191" i="12"/>
  <c r="AW192" i="12"/>
  <c r="AW193" i="12"/>
  <c r="AW194" i="12"/>
  <c r="AW195" i="12"/>
  <c r="AW196" i="12"/>
  <c r="AW197" i="12"/>
  <c r="AW198" i="12"/>
  <c r="AW199" i="12"/>
  <c r="AW200" i="12"/>
  <c r="AW201" i="12"/>
  <c r="AW202" i="12"/>
  <c r="AW203" i="12"/>
  <c r="AW204" i="12"/>
  <c r="AW205" i="12"/>
  <c r="AW206" i="12"/>
  <c r="AW207" i="12"/>
  <c r="AW208" i="12"/>
  <c r="AW209" i="12"/>
  <c r="AW210" i="12"/>
  <c r="AW211" i="12"/>
  <c r="BC3" i="12"/>
  <c r="BB3" i="12"/>
  <c r="BA3" i="12"/>
  <c r="AZ3" i="12"/>
  <c r="AY3" i="12"/>
  <c r="AX3" i="12"/>
  <c r="AW3" i="12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2" i="7"/>
  <c r="H2" i="6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2" i="7"/>
  <c r="G2" i="6"/>
  <c r="AV4" i="12"/>
  <c r="AV5" i="12"/>
  <c r="AV6" i="12"/>
  <c r="AV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36" i="12"/>
  <c r="AV37" i="12"/>
  <c r="AV38" i="12"/>
  <c r="AV39" i="12"/>
  <c r="AV40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60" i="12"/>
  <c r="AV61" i="12"/>
  <c r="AV62" i="12"/>
  <c r="AV63" i="12"/>
  <c r="AV64" i="12"/>
  <c r="AV65" i="12"/>
  <c r="AV66" i="12"/>
  <c r="AV67" i="12"/>
  <c r="AV68" i="12"/>
  <c r="AV69" i="12"/>
  <c r="AV70" i="12"/>
  <c r="AV71" i="12"/>
  <c r="AV72" i="12"/>
  <c r="AV73" i="12"/>
  <c r="AV74" i="12"/>
  <c r="AV75" i="12"/>
  <c r="AV76" i="12"/>
  <c r="AV77" i="12"/>
  <c r="AV78" i="12"/>
  <c r="AV79" i="12"/>
  <c r="AV80" i="12"/>
  <c r="AV81" i="12"/>
  <c r="AV82" i="12"/>
  <c r="AV83" i="12"/>
  <c r="AV84" i="12"/>
  <c r="AV85" i="12"/>
  <c r="AV86" i="12"/>
  <c r="AV87" i="12"/>
  <c r="AV88" i="12"/>
  <c r="AV89" i="12"/>
  <c r="AV90" i="12"/>
  <c r="AV91" i="12"/>
  <c r="AV92" i="12"/>
  <c r="AV93" i="12"/>
  <c r="AV94" i="12"/>
  <c r="AV95" i="12"/>
  <c r="AV96" i="12"/>
  <c r="AV97" i="12"/>
  <c r="AV98" i="12"/>
  <c r="AV99" i="12"/>
  <c r="AV100" i="12"/>
  <c r="AV101" i="12"/>
  <c r="AV102" i="12"/>
  <c r="AV103" i="12"/>
  <c r="AV104" i="12"/>
  <c r="AV105" i="12"/>
  <c r="AV106" i="12"/>
  <c r="AV107" i="12"/>
  <c r="AV108" i="12"/>
  <c r="AV109" i="12"/>
  <c r="AV110" i="12"/>
  <c r="AV111" i="12"/>
  <c r="AV112" i="12"/>
  <c r="AV113" i="12"/>
  <c r="AV114" i="12"/>
  <c r="AV115" i="12"/>
  <c r="AV116" i="12"/>
  <c r="AV117" i="12"/>
  <c r="AV118" i="12"/>
  <c r="AV119" i="12"/>
  <c r="AV120" i="12"/>
  <c r="AV121" i="12"/>
  <c r="AV122" i="12"/>
  <c r="AV123" i="12"/>
  <c r="AV124" i="12"/>
  <c r="AV125" i="12"/>
  <c r="AV126" i="12"/>
  <c r="AV127" i="12"/>
  <c r="AV128" i="12"/>
  <c r="AV129" i="12"/>
  <c r="AV130" i="12"/>
  <c r="AV131" i="12"/>
  <c r="AV132" i="12"/>
  <c r="AV133" i="12"/>
  <c r="AV134" i="12"/>
  <c r="AV135" i="12"/>
  <c r="AV136" i="12"/>
  <c r="AV137" i="12"/>
  <c r="AV138" i="12"/>
  <c r="AV139" i="12"/>
  <c r="AV140" i="12"/>
  <c r="AV141" i="12"/>
  <c r="AV142" i="12"/>
  <c r="AV143" i="12"/>
  <c r="AV144" i="12"/>
  <c r="AV145" i="12"/>
  <c r="AV146" i="12"/>
  <c r="AV147" i="12"/>
  <c r="AV148" i="12"/>
  <c r="AV149" i="12"/>
  <c r="AV150" i="12"/>
  <c r="AV151" i="12"/>
  <c r="AV152" i="12"/>
  <c r="AV153" i="12"/>
  <c r="AV154" i="12"/>
  <c r="AV155" i="12"/>
  <c r="AV156" i="12"/>
  <c r="AV157" i="12"/>
  <c r="AV158" i="12"/>
  <c r="AV159" i="12"/>
  <c r="AV160" i="12"/>
  <c r="AV161" i="12"/>
  <c r="AV162" i="12"/>
  <c r="AV163" i="12"/>
  <c r="AV164" i="12"/>
  <c r="AV165" i="12"/>
  <c r="AV166" i="12"/>
  <c r="AV167" i="12"/>
  <c r="AV168" i="12"/>
  <c r="AV169" i="12"/>
  <c r="AV170" i="12"/>
  <c r="AV171" i="12"/>
  <c r="AV172" i="12"/>
  <c r="AV173" i="12"/>
  <c r="AV174" i="12"/>
  <c r="AV175" i="12"/>
  <c r="AV176" i="12"/>
  <c r="AV177" i="12"/>
  <c r="AV178" i="12"/>
  <c r="AV179" i="12"/>
  <c r="AV180" i="12"/>
  <c r="AV181" i="12"/>
  <c r="AV182" i="12"/>
  <c r="AV183" i="12"/>
  <c r="AV184" i="12"/>
  <c r="AV185" i="12"/>
  <c r="AV186" i="12"/>
  <c r="AV187" i="12"/>
  <c r="AV188" i="12"/>
  <c r="AV189" i="12"/>
  <c r="AV190" i="12"/>
  <c r="AV191" i="12"/>
  <c r="AV192" i="12"/>
  <c r="AV193" i="12"/>
  <c r="AV194" i="12"/>
  <c r="AV195" i="12"/>
  <c r="AV196" i="12"/>
  <c r="AV197" i="12"/>
  <c r="AV198" i="12"/>
  <c r="AV199" i="12"/>
  <c r="AV200" i="12"/>
  <c r="AV201" i="12"/>
  <c r="AV202" i="12"/>
  <c r="AV203" i="12"/>
  <c r="AV204" i="12"/>
  <c r="AV205" i="12"/>
  <c r="AV206" i="12"/>
  <c r="AV207" i="12"/>
  <c r="AV208" i="12"/>
  <c r="AV209" i="12"/>
  <c r="AV210" i="12"/>
  <c r="AV211" i="12"/>
  <c r="AU4" i="12"/>
  <c r="AU5" i="12"/>
  <c r="AU6" i="12"/>
  <c r="AU7" i="12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60" i="12"/>
  <c r="AU61" i="12"/>
  <c r="AU62" i="12"/>
  <c r="AU63" i="12"/>
  <c r="AU64" i="12"/>
  <c r="AU65" i="12"/>
  <c r="AU66" i="12"/>
  <c r="AU67" i="12"/>
  <c r="AU68" i="12"/>
  <c r="AU69" i="12"/>
  <c r="AU70" i="12"/>
  <c r="AU71" i="12"/>
  <c r="AU72" i="12"/>
  <c r="AU73" i="12"/>
  <c r="AU74" i="12"/>
  <c r="AU75" i="12"/>
  <c r="AU76" i="12"/>
  <c r="AU77" i="12"/>
  <c r="AU78" i="12"/>
  <c r="AU79" i="12"/>
  <c r="AU80" i="12"/>
  <c r="AU81" i="12"/>
  <c r="AU82" i="12"/>
  <c r="AU83" i="12"/>
  <c r="AU84" i="12"/>
  <c r="AU85" i="12"/>
  <c r="AU86" i="12"/>
  <c r="AU87" i="12"/>
  <c r="AU88" i="12"/>
  <c r="AU89" i="12"/>
  <c r="AU90" i="12"/>
  <c r="AU91" i="12"/>
  <c r="AU92" i="12"/>
  <c r="AU93" i="12"/>
  <c r="AU94" i="12"/>
  <c r="AU95" i="12"/>
  <c r="AU96" i="12"/>
  <c r="AU97" i="12"/>
  <c r="AU98" i="12"/>
  <c r="AU99" i="12"/>
  <c r="AU100" i="12"/>
  <c r="AU101" i="12"/>
  <c r="AU102" i="12"/>
  <c r="AU103" i="12"/>
  <c r="AU104" i="12"/>
  <c r="AU105" i="12"/>
  <c r="AU106" i="12"/>
  <c r="AU107" i="12"/>
  <c r="AU108" i="12"/>
  <c r="AU109" i="12"/>
  <c r="AU110" i="12"/>
  <c r="AU111" i="12"/>
  <c r="AU112" i="12"/>
  <c r="AU113" i="12"/>
  <c r="AU114" i="12"/>
  <c r="AU115" i="12"/>
  <c r="AU116" i="12"/>
  <c r="AU117" i="12"/>
  <c r="AU118" i="12"/>
  <c r="AU119" i="12"/>
  <c r="AU120" i="12"/>
  <c r="AU121" i="12"/>
  <c r="AU122" i="12"/>
  <c r="AU123" i="12"/>
  <c r="AU124" i="12"/>
  <c r="AU125" i="12"/>
  <c r="AU126" i="12"/>
  <c r="AU127" i="12"/>
  <c r="AU128" i="12"/>
  <c r="AU129" i="12"/>
  <c r="AU130" i="12"/>
  <c r="AU131" i="12"/>
  <c r="AU132" i="12"/>
  <c r="AU133" i="12"/>
  <c r="AU134" i="12"/>
  <c r="AU135" i="12"/>
  <c r="AU136" i="12"/>
  <c r="AU137" i="12"/>
  <c r="AU138" i="12"/>
  <c r="AU139" i="12"/>
  <c r="AU140" i="12"/>
  <c r="AU141" i="12"/>
  <c r="AU142" i="12"/>
  <c r="AU143" i="12"/>
  <c r="AU144" i="12"/>
  <c r="AU145" i="12"/>
  <c r="AU146" i="12"/>
  <c r="AU147" i="12"/>
  <c r="AU148" i="12"/>
  <c r="AU149" i="12"/>
  <c r="AU150" i="12"/>
  <c r="AU151" i="12"/>
  <c r="AU152" i="12"/>
  <c r="AU153" i="12"/>
  <c r="AU154" i="12"/>
  <c r="AU155" i="12"/>
  <c r="AU156" i="12"/>
  <c r="AU157" i="12"/>
  <c r="AU158" i="12"/>
  <c r="AU159" i="12"/>
  <c r="AU160" i="12"/>
  <c r="AU161" i="12"/>
  <c r="AU162" i="12"/>
  <c r="AU163" i="12"/>
  <c r="AU164" i="12"/>
  <c r="AU165" i="12"/>
  <c r="AU166" i="12"/>
  <c r="AU167" i="12"/>
  <c r="AU168" i="12"/>
  <c r="AU169" i="12"/>
  <c r="AU170" i="12"/>
  <c r="AU171" i="12"/>
  <c r="AU172" i="12"/>
  <c r="AU173" i="12"/>
  <c r="AU174" i="12"/>
  <c r="AU175" i="12"/>
  <c r="AU176" i="12"/>
  <c r="AU177" i="12"/>
  <c r="AU178" i="12"/>
  <c r="AU179" i="12"/>
  <c r="AU180" i="12"/>
  <c r="AU181" i="12"/>
  <c r="AU182" i="12"/>
  <c r="AU183" i="12"/>
  <c r="AU184" i="12"/>
  <c r="AU185" i="12"/>
  <c r="AU186" i="12"/>
  <c r="AU187" i="12"/>
  <c r="AU188" i="12"/>
  <c r="AU189" i="12"/>
  <c r="AU190" i="12"/>
  <c r="AU191" i="12"/>
  <c r="AU192" i="12"/>
  <c r="AU193" i="12"/>
  <c r="AU194" i="12"/>
  <c r="AU195" i="12"/>
  <c r="AU196" i="12"/>
  <c r="AU197" i="12"/>
  <c r="AU198" i="12"/>
  <c r="AU199" i="12"/>
  <c r="AU200" i="12"/>
  <c r="AU201" i="12"/>
  <c r="AU202" i="12"/>
  <c r="AU203" i="12"/>
  <c r="AU204" i="12"/>
  <c r="AU205" i="12"/>
  <c r="AU206" i="12"/>
  <c r="AU207" i="12"/>
  <c r="AU208" i="12"/>
  <c r="AU209" i="12"/>
  <c r="AU210" i="12"/>
  <c r="AU211" i="12"/>
  <c r="AT4" i="12"/>
  <c r="AT5" i="12"/>
  <c r="AT6" i="12"/>
  <c r="AT7" i="12"/>
  <c r="AT8" i="12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AT47" i="12"/>
  <c r="AT48" i="12"/>
  <c r="AT49" i="12"/>
  <c r="AT50" i="12"/>
  <c r="AT51" i="12"/>
  <c r="AT52" i="12"/>
  <c r="AT53" i="12"/>
  <c r="AT54" i="12"/>
  <c r="AT55" i="12"/>
  <c r="AT56" i="12"/>
  <c r="AT57" i="12"/>
  <c r="AT58" i="12"/>
  <c r="AT59" i="12"/>
  <c r="AT60" i="12"/>
  <c r="AT61" i="12"/>
  <c r="AT62" i="12"/>
  <c r="AT63" i="12"/>
  <c r="AT64" i="12"/>
  <c r="AT65" i="12"/>
  <c r="AT66" i="12"/>
  <c r="AT67" i="12"/>
  <c r="AT68" i="12"/>
  <c r="AT69" i="12"/>
  <c r="AT70" i="12"/>
  <c r="AT71" i="12"/>
  <c r="AT72" i="12"/>
  <c r="AT73" i="12"/>
  <c r="AT74" i="12"/>
  <c r="AT75" i="12"/>
  <c r="AT76" i="12"/>
  <c r="AT77" i="12"/>
  <c r="AT78" i="12"/>
  <c r="AT79" i="12"/>
  <c r="AT80" i="12"/>
  <c r="AT81" i="12"/>
  <c r="AT82" i="12"/>
  <c r="AT83" i="12"/>
  <c r="AT84" i="12"/>
  <c r="AT85" i="12"/>
  <c r="AT86" i="12"/>
  <c r="AT87" i="12"/>
  <c r="AT88" i="12"/>
  <c r="AT89" i="12"/>
  <c r="AT90" i="12"/>
  <c r="AT91" i="12"/>
  <c r="AT92" i="12"/>
  <c r="AT93" i="12"/>
  <c r="AT94" i="12"/>
  <c r="AT95" i="12"/>
  <c r="AT96" i="12"/>
  <c r="AT97" i="12"/>
  <c r="AT98" i="12"/>
  <c r="AT99" i="12"/>
  <c r="AT100" i="12"/>
  <c r="AT101" i="12"/>
  <c r="AT102" i="12"/>
  <c r="AT103" i="12"/>
  <c r="AT104" i="12"/>
  <c r="AT105" i="12"/>
  <c r="AT106" i="12"/>
  <c r="AT107" i="12"/>
  <c r="AT108" i="12"/>
  <c r="AT109" i="12"/>
  <c r="AT110" i="12"/>
  <c r="AT111" i="12"/>
  <c r="AT112" i="12"/>
  <c r="AT113" i="12"/>
  <c r="AT114" i="12"/>
  <c r="AT115" i="12"/>
  <c r="AT116" i="12"/>
  <c r="AT117" i="12"/>
  <c r="AT118" i="12"/>
  <c r="AT119" i="12"/>
  <c r="AT120" i="12"/>
  <c r="AT121" i="12"/>
  <c r="AT122" i="12"/>
  <c r="AT123" i="12"/>
  <c r="AT124" i="12"/>
  <c r="AT125" i="12"/>
  <c r="AT126" i="12"/>
  <c r="AT127" i="12"/>
  <c r="AT128" i="12"/>
  <c r="AT129" i="12"/>
  <c r="AT130" i="12"/>
  <c r="AT131" i="12"/>
  <c r="AT132" i="12"/>
  <c r="AT133" i="12"/>
  <c r="AT134" i="12"/>
  <c r="AT135" i="12"/>
  <c r="AT136" i="12"/>
  <c r="AT137" i="12"/>
  <c r="AT138" i="12"/>
  <c r="AT139" i="12"/>
  <c r="AT140" i="12"/>
  <c r="AT141" i="12"/>
  <c r="AT142" i="12"/>
  <c r="AT143" i="12"/>
  <c r="AT144" i="12"/>
  <c r="AT145" i="12"/>
  <c r="AT146" i="12"/>
  <c r="AT147" i="12"/>
  <c r="AT148" i="12"/>
  <c r="AT149" i="12"/>
  <c r="AT150" i="12"/>
  <c r="AT151" i="12"/>
  <c r="AT152" i="12"/>
  <c r="AT153" i="12"/>
  <c r="AT154" i="12"/>
  <c r="AT155" i="12"/>
  <c r="AT156" i="12"/>
  <c r="AT157" i="12"/>
  <c r="AT158" i="12"/>
  <c r="AT159" i="12"/>
  <c r="AT160" i="12"/>
  <c r="AT161" i="12"/>
  <c r="AT162" i="12"/>
  <c r="AT163" i="12"/>
  <c r="AT164" i="12"/>
  <c r="AT165" i="12"/>
  <c r="AT166" i="12"/>
  <c r="AT167" i="12"/>
  <c r="AT168" i="12"/>
  <c r="AT169" i="12"/>
  <c r="AT170" i="12"/>
  <c r="AT171" i="12"/>
  <c r="AT172" i="12"/>
  <c r="AT173" i="12"/>
  <c r="AT174" i="12"/>
  <c r="AT175" i="12"/>
  <c r="AT176" i="12"/>
  <c r="AT177" i="12"/>
  <c r="AT178" i="12"/>
  <c r="AT179" i="12"/>
  <c r="AT180" i="12"/>
  <c r="AT181" i="12"/>
  <c r="AT182" i="12"/>
  <c r="AT183" i="12"/>
  <c r="AT184" i="12"/>
  <c r="AT185" i="12"/>
  <c r="AT186" i="12"/>
  <c r="AT187" i="12"/>
  <c r="AT188" i="12"/>
  <c r="AT189" i="12"/>
  <c r="AT190" i="12"/>
  <c r="AT191" i="12"/>
  <c r="AT192" i="12"/>
  <c r="AT193" i="12"/>
  <c r="AT194" i="12"/>
  <c r="AT195" i="12"/>
  <c r="AT196" i="12"/>
  <c r="AT197" i="12"/>
  <c r="AT198" i="12"/>
  <c r="AT199" i="12"/>
  <c r="AT200" i="12"/>
  <c r="AT201" i="12"/>
  <c r="AT202" i="12"/>
  <c r="AT203" i="12"/>
  <c r="AT204" i="12"/>
  <c r="AT205" i="12"/>
  <c r="AT206" i="12"/>
  <c r="AT207" i="12"/>
  <c r="AT208" i="12"/>
  <c r="AT209" i="12"/>
  <c r="AT210" i="12"/>
  <c r="AT211" i="12"/>
  <c r="AS4" i="12"/>
  <c r="AS5" i="12"/>
  <c r="AS6" i="12"/>
  <c r="AS7" i="12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66" i="12"/>
  <c r="AS67" i="12"/>
  <c r="AS68" i="12"/>
  <c r="AS69" i="12"/>
  <c r="AS70" i="12"/>
  <c r="AS71" i="12"/>
  <c r="AS72" i="12"/>
  <c r="AS73" i="12"/>
  <c r="AS74" i="12"/>
  <c r="AS75" i="12"/>
  <c r="AS76" i="12"/>
  <c r="AS77" i="12"/>
  <c r="AS78" i="12"/>
  <c r="AS79" i="12"/>
  <c r="AS80" i="12"/>
  <c r="AS81" i="12"/>
  <c r="AS82" i="12"/>
  <c r="AS83" i="12"/>
  <c r="AS84" i="12"/>
  <c r="AS85" i="12"/>
  <c r="AS86" i="12"/>
  <c r="AS87" i="12"/>
  <c r="AS88" i="12"/>
  <c r="AS89" i="12"/>
  <c r="AS90" i="12"/>
  <c r="AS91" i="12"/>
  <c r="AS92" i="12"/>
  <c r="AS93" i="12"/>
  <c r="AS94" i="12"/>
  <c r="AS95" i="12"/>
  <c r="AS96" i="12"/>
  <c r="AS97" i="12"/>
  <c r="AS98" i="12"/>
  <c r="AS99" i="12"/>
  <c r="AS100" i="12"/>
  <c r="AS101" i="12"/>
  <c r="AS102" i="12"/>
  <c r="AS103" i="12"/>
  <c r="AS104" i="12"/>
  <c r="AS105" i="12"/>
  <c r="AS106" i="12"/>
  <c r="AS107" i="12"/>
  <c r="AS108" i="12"/>
  <c r="AS109" i="12"/>
  <c r="AS110" i="12"/>
  <c r="AS111" i="12"/>
  <c r="AS112" i="12"/>
  <c r="AS113" i="12"/>
  <c r="AS114" i="12"/>
  <c r="AS115" i="12"/>
  <c r="AS116" i="12"/>
  <c r="AS117" i="12"/>
  <c r="AS118" i="12"/>
  <c r="AS119" i="12"/>
  <c r="AS120" i="12"/>
  <c r="AS121" i="12"/>
  <c r="AS122" i="12"/>
  <c r="AS123" i="12"/>
  <c r="AS124" i="12"/>
  <c r="AS125" i="12"/>
  <c r="AS126" i="12"/>
  <c r="AS127" i="12"/>
  <c r="AS128" i="12"/>
  <c r="AS129" i="12"/>
  <c r="AS130" i="12"/>
  <c r="AS131" i="12"/>
  <c r="AS132" i="12"/>
  <c r="AS133" i="12"/>
  <c r="AS134" i="12"/>
  <c r="AS135" i="12"/>
  <c r="AS136" i="12"/>
  <c r="AS137" i="12"/>
  <c r="AS138" i="12"/>
  <c r="AS139" i="12"/>
  <c r="AS140" i="12"/>
  <c r="AS141" i="12"/>
  <c r="AS142" i="12"/>
  <c r="AS143" i="12"/>
  <c r="AS144" i="12"/>
  <c r="AS145" i="12"/>
  <c r="AS146" i="12"/>
  <c r="AS147" i="12"/>
  <c r="AS148" i="12"/>
  <c r="AS149" i="12"/>
  <c r="AS150" i="12"/>
  <c r="AS151" i="12"/>
  <c r="AS152" i="12"/>
  <c r="AS153" i="12"/>
  <c r="AS154" i="12"/>
  <c r="AS155" i="12"/>
  <c r="AS156" i="12"/>
  <c r="AS157" i="12"/>
  <c r="AS158" i="12"/>
  <c r="AS159" i="12"/>
  <c r="AS160" i="12"/>
  <c r="AS161" i="12"/>
  <c r="AS162" i="12"/>
  <c r="AS163" i="12"/>
  <c r="AS164" i="12"/>
  <c r="AS165" i="12"/>
  <c r="AS166" i="12"/>
  <c r="AS167" i="12"/>
  <c r="AS168" i="12"/>
  <c r="AS169" i="12"/>
  <c r="AS170" i="12"/>
  <c r="AS171" i="12"/>
  <c r="AS172" i="12"/>
  <c r="AS173" i="12"/>
  <c r="AS174" i="12"/>
  <c r="AS175" i="12"/>
  <c r="AS176" i="12"/>
  <c r="AS177" i="12"/>
  <c r="AS178" i="12"/>
  <c r="AS179" i="12"/>
  <c r="AS180" i="12"/>
  <c r="AS181" i="12"/>
  <c r="AS182" i="12"/>
  <c r="AS183" i="12"/>
  <c r="AS184" i="12"/>
  <c r="AS185" i="12"/>
  <c r="AS186" i="12"/>
  <c r="AS187" i="12"/>
  <c r="AS188" i="12"/>
  <c r="AS189" i="12"/>
  <c r="AS190" i="12"/>
  <c r="AS191" i="12"/>
  <c r="AS192" i="12"/>
  <c r="AS193" i="12"/>
  <c r="AS194" i="12"/>
  <c r="AS195" i="12"/>
  <c r="AS196" i="12"/>
  <c r="AS197" i="12"/>
  <c r="AS198" i="12"/>
  <c r="AS199" i="12"/>
  <c r="AS200" i="12"/>
  <c r="AS201" i="12"/>
  <c r="AS202" i="12"/>
  <c r="AS203" i="12"/>
  <c r="AS204" i="12"/>
  <c r="AS205" i="12"/>
  <c r="AS206" i="12"/>
  <c r="AS207" i="12"/>
  <c r="AS208" i="12"/>
  <c r="AS209" i="12"/>
  <c r="AS210" i="12"/>
  <c r="AS211" i="12"/>
  <c r="AR4" i="12"/>
  <c r="AR5" i="12"/>
  <c r="AR6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50" i="12"/>
  <c r="AR51" i="12"/>
  <c r="AR52" i="12"/>
  <c r="AR53" i="12"/>
  <c r="AR54" i="12"/>
  <c r="AR55" i="12"/>
  <c r="AR56" i="12"/>
  <c r="AR57" i="12"/>
  <c r="AR58" i="12"/>
  <c r="AR59" i="12"/>
  <c r="AR60" i="12"/>
  <c r="AR61" i="12"/>
  <c r="AR62" i="12"/>
  <c r="AR63" i="12"/>
  <c r="AR64" i="12"/>
  <c r="AR65" i="12"/>
  <c r="AR66" i="12"/>
  <c r="AR67" i="12"/>
  <c r="AR68" i="12"/>
  <c r="AR69" i="12"/>
  <c r="AR70" i="12"/>
  <c r="AR71" i="12"/>
  <c r="AR72" i="12"/>
  <c r="AR73" i="12"/>
  <c r="AR74" i="12"/>
  <c r="AR75" i="12"/>
  <c r="AR76" i="12"/>
  <c r="AR77" i="12"/>
  <c r="AR78" i="12"/>
  <c r="AR79" i="12"/>
  <c r="AR80" i="12"/>
  <c r="AR81" i="12"/>
  <c r="AR82" i="12"/>
  <c r="AR83" i="12"/>
  <c r="AR84" i="12"/>
  <c r="AR85" i="12"/>
  <c r="AR86" i="12"/>
  <c r="AR87" i="12"/>
  <c r="AR88" i="12"/>
  <c r="AR89" i="12"/>
  <c r="AR90" i="12"/>
  <c r="AR91" i="12"/>
  <c r="AR92" i="12"/>
  <c r="AR93" i="12"/>
  <c r="AR94" i="12"/>
  <c r="AR95" i="12"/>
  <c r="AR96" i="12"/>
  <c r="AR97" i="12"/>
  <c r="AR98" i="12"/>
  <c r="AR99" i="12"/>
  <c r="AR100" i="12"/>
  <c r="AR101" i="12"/>
  <c r="AR102" i="12"/>
  <c r="AR103" i="12"/>
  <c r="AR104" i="12"/>
  <c r="AR105" i="12"/>
  <c r="AR106" i="12"/>
  <c r="AR107" i="12"/>
  <c r="AR108" i="12"/>
  <c r="AR109" i="12"/>
  <c r="AR110" i="12"/>
  <c r="AR111" i="12"/>
  <c r="AR112" i="12"/>
  <c r="AR113" i="12"/>
  <c r="AR114" i="12"/>
  <c r="AR115" i="12"/>
  <c r="AR116" i="12"/>
  <c r="AR117" i="12"/>
  <c r="AR118" i="12"/>
  <c r="AR119" i="12"/>
  <c r="AR120" i="12"/>
  <c r="AR121" i="12"/>
  <c r="AR122" i="12"/>
  <c r="AR123" i="12"/>
  <c r="AR124" i="12"/>
  <c r="AR125" i="12"/>
  <c r="AR126" i="12"/>
  <c r="AR127" i="12"/>
  <c r="AR128" i="12"/>
  <c r="AR129" i="12"/>
  <c r="AR130" i="12"/>
  <c r="AR131" i="12"/>
  <c r="AR132" i="12"/>
  <c r="AR133" i="12"/>
  <c r="AR134" i="12"/>
  <c r="AR135" i="12"/>
  <c r="AR136" i="12"/>
  <c r="AR137" i="12"/>
  <c r="AR138" i="12"/>
  <c r="AR139" i="12"/>
  <c r="AR140" i="12"/>
  <c r="AR141" i="12"/>
  <c r="AR142" i="12"/>
  <c r="AR143" i="12"/>
  <c r="AR144" i="12"/>
  <c r="AR145" i="12"/>
  <c r="AR146" i="12"/>
  <c r="AR147" i="12"/>
  <c r="AR148" i="12"/>
  <c r="AR149" i="12"/>
  <c r="AR150" i="12"/>
  <c r="AR151" i="12"/>
  <c r="AR152" i="12"/>
  <c r="AR153" i="12"/>
  <c r="AR154" i="12"/>
  <c r="AR155" i="12"/>
  <c r="AR156" i="12"/>
  <c r="AR157" i="12"/>
  <c r="AR158" i="12"/>
  <c r="AR159" i="12"/>
  <c r="AR160" i="12"/>
  <c r="AR161" i="12"/>
  <c r="AR162" i="12"/>
  <c r="AR163" i="12"/>
  <c r="AR164" i="12"/>
  <c r="AR165" i="12"/>
  <c r="AR166" i="12"/>
  <c r="AR167" i="12"/>
  <c r="AR168" i="12"/>
  <c r="AR169" i="12"/>
  <c r="AR170" i="12"/>
  <c r="AR171" i="12"/>
  <c r="AR172" i="12"/>
  <c r="AR173" i="12"/>
  <c r="AR174" i="12"/>
  <c r="AR175" i="12"/>
  <c r="AR176" i="12"/>
  <c r="AR177" i="12"/>
  <c r="AR178" i="12"/>
  <c r="AR179" i="12"/>
  <c r="AR180" i="12"/>
  <c r="AR181" i="12"/>
  <c r="AR182" i="12"/>
  <c r="AR183" i="12"/>
  <c r="AR184" i="12"/>
  <c r="AR185" i="12"/>
  <c r="AR186" i="12"/>
  <c r="AR187" i="12"/>
  <c r="AR188" i="12"/>
  <c r="AR189" i="12"/>
  <c r="AR190" i="12"/>
  <c r="AR191" i="12"/>
  <c r="AR192" i="12"/>
  <c r="AR193" i="12"/>
  <c r="AR194" i="12"/>
  <c r="AR195" i="12"/>
  <c r="AR196" i="12"/>
  <c r="AR197" i="12"/>
  <c r="AR198" i="12"/>
  <c r="AR199" i="12"/>
  <c r="AR200" i="12"/>
  <c r="AR201" i="12"/>
  <c r="AR202" i="12"/>
  <c r="AR203" i="12"/>
  <c r="AR204" i="12"/>
  <c r="AR205" i="12"/>
  <c r="AR206" i="12"/>
  <c r="AR207" i="12"/>
  <c r="AR208" i="12"/>
  <c r="AR209" i="12"/>
  <c r="AR210" i="12"/>
  <c r="AR211" i="12"/>
  <c r="AQ4" i="12"/>
  <c r="AQ5" i="12"/>
  <c r="AQ6" i="12"/>
  <c r="AQ7" i="12"/>
  <c r="AQ8" i="12"/>
  <c r="AQ9" i="12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70" i="12"/>
  <c r="AQ71" i="12"/>
  <c r="AQ72" i="12"/>
  <c r="AQ73" i="12"/>
  <c r="AQ74" i="12"/>
  <c r="AQ75" i="12"/>
  <c r="AQ76" i="12"/>
  <c r="AQ77" i="12"/>
  <c r="AQ78" i="12"/>
  <c r="AQ79" i="12"/>
  <c r="AQ80" i="12"/>
  <c r="AQ81" i="12"/>
  <c r="AQ82" i="12"/>
  <c r="AQ83" i="12"/>
  <c r="AQ84" i="12"/>
  <c r="AQ85" i="12"/>
  <c r="AQ86" i="12"/>
  <c r="AQ87" i="12"/>
  <c r="AQ88" i="12"/>
  <c r="AQ89" i="12"/>
  <c r="AQ90" i="12"/>
  <c r="AQ91" i="12"/>
  <c r="AQ92" i="12"/>
  <c r="AQ93" i="12"/>
  <c r="AQ94" i="12"/>
  <c r="AQ95" i="12"/>
  <c r="AQ96" i="12"/>
  <c r="AQ97" i="12"/>
  <c r="AQ98" i="12"/>
  <c r="AQ99" i="12"/>
  <c r="AQ100" i="12"/>
  <c r="AQ101" i="12"/>
  <c r="AQ102" i="12"/>
  <c r="AQ103" i="12"/>
  <c r="AQ104" i="12"/>
  <c r="AQ105" i="12"/>
  <c r="AQ106" i="12"/>
  <c r="AQ107" i="12"/>
  <c r="AQ108" i="12"/>
  <c r="AQ109" i="12"/>
  <c r="AQ110" i="12"/>
  <c r="AQ111" i="12"/>
  <c r="AQ112" i="12"/>
  <c r="AQ113" i="12"/>
  <c r="AQ114" i="12"/>
  <c r="AQ115" i="12"/>
  <c r="AQ116" i="12"/>
  <c r="AQ117" i="12"/>
  <c r="AQ118" i="12"/>
  <c r="AQ119" i="12"/>
  <c r="AQ120" i="12"/>
  <c r="AQ121" i="12"/>
  <c r="AQ122" i="12"/>
  <c r="AQ123" i="12"/>
  <c r="AQ124" i="12"/>
  <c r="AQ125" i="12"/>
  <c r="AQ126" i="12"/>
  <c r="AQ127" i="12"/>
  <c r="AQ128" i="12"/>
  <c r="AQ129" i="12"/>
  <c r="AQ130" i="12"/>
  <c r="AQ131" i="12"/>
  <c r="AQ132" i="12"/>
  <c r="AQ133" i="12"/>
  <c r="AQ134" i="12"/>
  <c r="AQ135" i="12"/>
  <c r="AQ136" i="12"/>
  <c r="AQ137" i="12"/>
  <c r="AQ138" i="12"/>
  <c r="AQ139" i="12"/>
  <c r="AQ140" i="12"/>
  <c r="AQ141" i="12"/>
  <c r="AQ142" i="12"/>
  <c r="AQ143" i="12"/>
  <c r="AQ144" i="12"/>
  <c r="AQ145" i="12"/>
  <c r="AQ146" i="12"/>
  <c r="AQ147" i="12"/>
  <c r="AQ148" i="12"/>
  <c r="AQ149" i="12"/>
  <c r="AQ150" i="12"/>
  <c r="AQ151" i="12"/>
  <c r="AQ152" i="12"/>
  <c r="AQ153" i="12"/>
  <c r="AQ154" i="12"/>
  <c r="AQ155" i="12"/>
  <c r="AQ156" i="12"/>
  <c r="AQ157" i="12"/>
  <c r="AQ158" i="12"/>
  <c r="AQ159" i="12"/>
  <c r="AQ160" i="12"/>
  <c r="AQ161" i="12"/>
  <c r="AQ162" i="12"/>
  <c r="AQ163" i="12"/>
  <c r="AQ164" i="12"/>
  <c r="AQ165" i="12"/>
  <c r="AQ166" i="12"/>
  <c r="AQ167" i="12"/>
  <c r="AQ168" i="12"/>
  <c r="AQ169" i="12"/>
  <c r="AQ170" i="12"/>
  <c r="AQ171" i="12"/>
  <c r="AQ172" i="12"/>
  <c r="AQ173" i="12"/>
  <c r="AQ174" i="12"/>
  <c r="AQ175" i="12"/>
  <c r="AQ176" i="12"/>
  <c r="AQ177" i="12"/>
  <c r="AQ178" i="12"/>
  <c r="AQ179" i="12"/>
  <c r="AQ180" i="12"/>
  <c r="AQ181" i="12"/>
  <c r="AQ182" i="12"/>
  <c r="AQ183" i="12"/>
  <c r="AQ184" i="12"/>
  <c r="AQ185" i="12"/>
  <c r="AQ186" i="12"/>
  <c r="AQ187" i="12"/>
  <c r="AQ188" i="12"/>
  <c r="AQ189" i="12"/>
  <c r="AQ190" i="12"/>
  <c r="AQ191" i="12"/>
  <c r="AQ192" i="12"/>
  <c r="AQ193" i="12"/>
  <c r="AQ194" i="12"/>
  <c r="AQ195" i="12"/>
  <c r="AQ196" i="12"/>
  <c r="AQ197" i="12"/>
  <c r="AQ198" i="12"/>
  <c r="AQ199" i="12"/>
  <c r="AQ200" i="12"/>
  <c r="AQ201" i="12"/>
  <c r="AQ202" i="12"/>
  <c r="AQ203" i="12"/>
  <c r="AQ204" i="12"/>
  <c r="AQ205" i="12"/>
  <c r="AQ206" i="12"/>
  <c r="AQ207" i="12"/>
  <c r="AQ208" i="12"/>
  <c r="AQ209" i="12"/>
  <c r="AQ210" i="12"/>
  <c r="AQ211" i="12"/>
  <c r="AP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P160" i="12"/>
  <c r="AP161" i="12"/>
  <c r="AP162" i="12"/>
  <c r="AP163" i="12"/>
  <c r="AP164" i="12"/>
  <c r="AP165" i="12"/>
  <c r="AP166" i="12"/>
  <c r="AP167" i="12"/>
  <c r="AP168" i="12"/>
  <c r="AP169" i="12"/>
  <c r="AP170" i="12"/>
  <c r="AP171" i="12"/>
  <c r="AP172" i="12"/>
  <c r="AP173" i="12"/>
  <c r="AP174" i="12"/>
  <c r="AP175" i="12"/>
  <c r="AP176" i="12"/>
  <c r="AP177" i="12"/>
  <c r="AP178" i="12"/>
  <c r="AP179" i="12"/>
  <c r="AP180" i="12"/>
  <c r="AP181" i="12"/>
  <c r="AP182" i="12"/>
  <c r="AP183" i="12"/>
  <c r="AP184" i="12"/>
  <c r="AP185" i="12"/>
  <c r="AP186" i="12"/>
  <c r="AP187" i="12"/>
  <c r="AP188" i="12"/>
  <c r="AP189" i="12"/>
  <c r="AP190" i="12"/>
  <c r="AP191" i="12"/>
  <c r="AP192" i="12"/>
  <c r="AP193" i="12"/>
  <c r="AP194" i="12"/>
  <c r="AP195" i="12"/>
  <c r="AP196" i="12"/>
  <c r="AP197" i="12"/>
  <c r="AP198" i="12"/>
  <c r="AP199" i="12"/>
  <c r="AP200" i="12"/>
  <c r="AP201" i="12"/>
  <c r="AP202" i="12"/>
  <c r="AP203" i="12"/>
  <c r="AP204" i="12"/>
  <c r="AP205" i="12"/>
  <c r="AP206" i="12"/>
  <c r="AP207" i="12"/>
  <c r="AP208" i="12"/>
  <c r="AP209" i="12"/>
  <c r="AP210" i="12"/>
  <c r="AP211" i="12"/>
  <c r="AV3" i="12"/>
  <c r="AU3" i="12"/>
  <c r="AT3" i="12"/>
  <c r="AS3" i="12"/>
  <c r="AR3" i="12"/>
  <c r="AQ3" i="12"/>
  <c r="AP3" i="12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3" i="12"/>
  <c r="AO4" i="12"/>
  <c r="AO5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67" i="12"/>
  <c r="AO68" i="12"/>
  <c r="AO69" i="12"/>
  <c r="AO70" i="12"/>
  <c r="AO71" i="12"/>
  <c r="AO72" i="12"/>
  <c r="AO73" i="12"/>
  <c r="AO74" i="12"/>
  <c r="AO75" i="12"/>
  <c r="AO76" i="12"/>
  <c r="AO77" i="12"/>
  <c r="AO78" i="12"/>
  <c r="AO79" i="12"/>
  <c r="AO80" i="12"/>
  <c r="AO81" i="12"/>
  <c r="AO82" i="12"/>
  <c r="AO83" i="12"/>
  <c r="AO84" i="12"/>
  <c r="AO85" i="12"/>
  <c r="AO86" i="12"/>
  <c r="AO87" i="12"/>
  <c r="AO88" i="12"/>
  <c r="AO89" i="12"/>
  <c r="AO90" i="12"/>
  <c r="AO91" i="12"/>
  <c r="AO92" i="12"/>
  <c r="AO93" i="12"/>
  <c r="AO94" i="12"/>
  <c r="AO95" i="12"/>
  <c r="AO96" i="12"/>
  <c r="AO97" i="12"/>
  <c r="AO98" i="12"/>
  <c r="AO99" i="12"/>
  <c r="AO100" i="12"/>
  <c r="AO101" i="12"/>
  <c r="AO102" i="12"/>
  <c r="AO103" i="12"/>
  <c r="AO104" i="12"/>
  <c r="AO105" i="12"/>
  <c r="AO106" i="12"/>
  <c r="AO107" i="12"/>
  <c r="AO108" i="12"/>
  <c r="AO109" i="12"/>
  <c r="AO110" i="12"/>
  <c r="AO111" i="12"/>
  <c r="AO112" i="12"/>
  <c r="AO113" i="12"/>
  <c r="AO114" i="12"/>
  <c r="AO115" i="12"/>
  <c r="AO116" i="12"/>
  <c r="AO117" i="12"/>
  <c r="AO118" i="12"/>
  <c r="AO119" i="12"/>
  <c r="AO120" i="12"/>
  <c r="AO121" i="12"/>
  <c r="AO122" i="12"/>
  <c r="AO123" i="12"/>
  <c r="AO124" i="12"/>
  <c r="AO125" i="12"/>
  <c r="AO126" i="12"/>
  <c r="AO127" i="12"/>
  <c r="AO128" i="12"/>
  <c r="AO129" i="12"/>
  <c r="AO130" i="12"/>
  <c r="AO131" i="12"/>
  <c r="AO132" i="12"/>
  <c r="AO133" i="12"/>
  <c r="AO134" i="12"/>
  <c r="AO135" i="12"/>
  <c r="AO136" i="12"/>
  <c r="AO137" i="12"/>
  <c r="AO138" i="12"/>
  <c r="AO139" i="12"/>
  <c r="AO140" i="12"/>
  <c r="AO141" i="12"/>
  <c r="AO142" i="12"/>
  <c r="AO143" i="12"/>
  <c r="AO144" i="12"/>
  <c r="AO145" i="12"/>
  <c r="AO146" i="12"/>
  <c r="AO147" i="12"/>
  <c r="AO148" i="12"/>
  <c r="AO149" i="12"/>
  <c r="AO150" i="12"/>
  <c r="AO151" i="12"/>
  <c r="AO152" i="12"/>
  <c r="AO153" i="12"/>
  <c r="AO154" i="12"/>
  <c r="AO155" i="12"/>
  <c r="AO156" i="12"/>
  <c r="AO157" i="12"/>
  <c r="AO158" i="12"/>
  <c r="AO159" i="12"/>
  <c r="AO160" i="12"/>
  <c r="AO161" i="12"/>
  <c r="AO162" i="12"/>
  <c r="AO163" i="12"/>
  <c r="AO164" i="12"/>
  <c r="AO165" i="12"/>
  <c r="AO166" i="12"/>
  <c r="AO167" i="12"/>
  <c r="AO168" i="12"/>
  <c r="AO169" i="12"/>
  <c r="AO170" i="12"/>
  <c r="AO171" i="12"/>
  <c r="AO172" i="12"/>
  <c r="AO173" i="12"/>
  <c r="AO174" i="12"/>
  <c r="AO175" i="12"/>
  <c r="AO176" i="12"/>
  <c r="AO177" i="12"/>
  <c r="AO178" i="12"/>
  <c r="AO179" i="12"/>
  <c r="AO180" i="12"/>
  <c r="AO181" i="12"/>
  <c r="AO182" i="12"/>
  <c r="AO183" i="12"/>
  <c r="AO184" i="12"/>
  <c r="AO185" i="12"/>
  <c r="AO186" i="12"/>
  <c r="AO187" i="12"/>
  <c r="AO188" i="12"/>
  <c r="AO189" i="12"/>
  <c r="AO190" i="12"/>
  <c r="AO191" i="12"/>
  <c r="AO192" i="12"/>
  <c r="AO193" i="12"/>
  <c r="AO194" i="12"/>
  <c r="AO195" i="12"/>
  <c r="AO196" i="12"/>
  <c r="AO197" i="12"/>
  <c r="AO198" i="12"/>
  <c r="AO199" i="12"/>
  <c r="AO200" i="12"/>
  <c r="AO201" i="12"/>
  <c r="AO202" i="12"/>
  <c r="AO203" i="12"/>
  <c r="AO204" i="12"/>
  <c r="AO205" i="12"/>
  <c r="AO206" i="12"/>
  <c r="AO207" i="12"/>
  <c r="AO208" i="12"/>
  <c r="AO209" i="12"/>
  <c r="AO210" i="12"/>
  <c r="AO211" i="12"/>
  <c r="AN4" i="12"/>
  <c r="AN5" i="12"/>
  <c r="AN6" i="12"/>
  <c r="AN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69" i="12"/>
  <c r="AN70" i="12"/>
  <c r="AN71" i="12"/>
  <c r="AN72" i="12"/>
  <c r="AN73" i="12"/>
  <c r="AN74" i="12"/>
  <c r="AN75" i="12"/>
  <c r="AN76" i="12"/>
  <c r="AN77" i="12"/>
  <c r="AN78" i="12"/>
  <c r="AN79" i="12"/>
  <c r="AN80" i="12"/>
  <c r="AN81" i="12"/>
  <c r="AN82" i="12"/>
  <c r="AN83" i="12"/>
  <c r="AN84" i="12"/>
  <c r="AN85" i="12"/>
  <c r="AN86" i="12"/>
  <c r="AN87" i="12"/>
  <c r="AN88" i="12"/>
  <c r="AN89" i="12"/>
  <c r="AN90" i="12"/>
  <c r="AN91" i="12"/>
  <c r="AN92" i="12"/>
  <c r="AN93" i="12"/>
  <c r="AN94" i="12"/>
  <c r="AN95" i="12"/>
  <c r="AN96" i="12"/>
  <c r="AN97" i="12"/>
  <c r="AN98" i="12"/>
  <c r="AN99" i="12"/>
  <c r="AN100" i="12"/>
  <c r="AN101" i="12"/>
  <c r="AN102" i="12"/>
  <c r="AN103" i="12"/>
  <c r="AN104" i="12"/>
  <c r="AN105" i="12"/>
  <c r="AN106" i="12"/>
  <c r="AN107" i="12"/>
  <c r="AN108" i="12"/>
  <c r="AN109" i="12"/>
  <c r="AN110" i="12"/>
  <c r="AN111" i="12"/>
  <c r="AN112" i="12"/>
  <c r="AN113" i="12"/>
  <c r="AN114" i="12"/>
  <c r="AN115" i="12"/>
  <c r="AN116" i="12"/>
  <c r="AN117" i="12"/>
  <c r="AN118" i="12"/>
  <c r="AN119" i="12"/>
  <c r="AN120" i="12"/>
  <c r="AN121" i="12"/>
  <c r="AN122" i="12"/>
  <c r="AN123" i="12"/>
  <c r="AN124" i="12"/>
  <c r="AN125" i="12"/>
  <c r="AN126" i="12"/>
  <c r="AN127" i="12"/>
  <c r="AN128" i="12"/>
  <c r="AN129" i="12"/>
  <c r="AN130" i="12"/>
  <c r="AN131" i="12"/>
  <c r="AN132" i="12"/>
  <c r="AN133" i="12"/>
  <c r="AN134" i="12"/>
  <c r="AN135" i="12"/>
  <c r="AN136" i="12"/>
  <c r="AN137" i="12"/>
  <c r="AN138" i="12"/>
  <c r="AN139" i="12"/>
  <c r="AN140" i="12"/>
  <c r="AN141" i="12"/>
  <c r="AN142" i="12"/>
  <c r="AN143" i="12"/>
  <c r="AN144" i="12"/>
  <c r="AN145" i="12"/>
  <c r="AN146" i="12"/>
  <c r="AN147" i="12"/>
  <c r="AN148" i="12"/>
  <c r="AN149" i="12"/>
  <c r="AN150" i="12"/>
  <c r="AN151" i="12"/>
  <c r="AN152" i="12"/>
  <c r="AN153" i="12"/>
  <c r="AN154" i="12"/>
  <c r="AN155" i="12"/>
  <c r="AN156" i="12"/>
  <c r="AN157" i="12"/>
  <c r="AN158" i="12"/>
  <c r="AN159" i="12"/>
  <c r="AN160" i="12"/>
  <c r="AN161" i="12"/>
  <c r="AN162" i="12"/>
  <c r="AN163" i="12"/>
  <c r="AN164" i="12"/>
  <c r="AN165" i="12"/>
  <c r="AN166" i="12"/>
  <c r="AN167" i="12"/>
  <c r="AN168" i="12"/>
  <c r="AN169" i="12"/>
  <c r="AN170" i="12"/>
  <c r="AN171" i="12"/>
  <c r="AN172" i="12"/>
  <c r="AN173" i="12"/>
  <c r="AN174" i="12"/>
  <c r="AN175" i="12"/>
  <c r="AN176" i="12"/>
  <c r="AN177" i="12"/>
  <c r="AN178" i="12"/>
  <c r="AN179" i="12"/>
  <c r="AN180" i="12"/>
  <c r="AN181" i="12"/>
  <c r="AN182" i="12"/>
  <c r="AN183" i="12"/>
  <c r="AN184" i="12"/>
  <c r="AN185" i="12"/>
  <c r="AN186" i="12"/>
  <c r="AN187" i="12"/>
  <c r="AN188" i="12"/>
  <c r="AN189" i="12"/>
  <c r="AN190" i="12"/>
  <c r="AN191" i="12"/>
  <c r="AN192" i="12"/>
  <c r="AN193" i="12"/>
  <c r="AN194" i="12"/>
  <c r="AN195" i="12"/>
  <c r="AN196" i="12"/>
  <c r="AN197" i="12"/>
  <c r="AN198" i="12"/>
  <c r="AN199" i="12"/>
  <c r="AN200" i="12"/>
  <c r="AN201" i="12"/>
  <c r="AN202" i="12"/>
  <c r="AN203" i="12"/>
  <c r="AN204" i="12"/>
  <c r="AN205" i="12"/>
  <c r="AN206" i="12"/>
  <c r="AN207" i="12"/>
  <c r="AN208" i="12"/>
  <c r="AN209" i="12"/>
  <c r="AN210" i="12"/>
  <c r="AN211" i="12"/>
  <c r="AM4" i="12"/>
  <c r="AM5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M160" i="12"/>
  <c r="AM161" i="12"/>
  <c r="AM162" i="12"/>
  <c r="AM163" i="12"/>
  <c r="AM164" i="12"/>
  <c r="AM165" i="12"/>
  <c r="AM166" i="12"/>
  <c r="AM167" i="12"/>
  <c r="AM168" i="12"/>
  <c r="AM169" i="12"/>
  <c r="AM170" i="12"/>
  <c r="AM171" i="12"/>
  <c r="AM172" i="12"/>
  <c r="AM173" i="12"/>
  <c r="AM174" i="12"/>
  <c r="AM175" i="12"/>
  <c r="AM176" i="12"/>
  <c r="AM177" i="12"/>
  <c r="AM178" i="12"/>
  <c r="AM179" i="12"/>
  <c r="AM180" i="12"/>
  <c r="AM181" i="12"/>
  <c r="AM182" i="12"/>
  <c r="AM183" i="12"/>
  <c r="AM184" i="12"/>
  <c r="AM185" i="12"/>
  <c r="AM186" i="12"/>
  <c r="AM187" i="12"/>
  <c r="AM188" i="12"/>
  <c r="AM189" i="12"/>
  <c r="AM190" i="12"/>
  <c r="AM191" i="12"/>
  <c r="AM192" i="12"/>
  <c r="AM193" i="12"/>
  <c r="AM194" i="12"/>
  <c r="AM195" i="12"/>
  <c r="AM196" i="12"/>
  <c r="AM197" i="12"/>
  <c r="AM198" i="12"/>
  <c r="AM199" i="12"/>
  <c r="AM200" i="12"/>
  <c r="AM201" i="12"/>
  <c r="AM202" i="12"/>
  <c r="AM203" i="12"/>
  <c r="AM204" i="12"/>
  <c r="AM205" i="12"/>
  <c r="AM206" i="12"/>
  <c r="AM207" i="12"/>
  <c r="AM208" i="12"/>
  <c r="AM209" i="12"/>
  <c r="AM210" i="12"/>
  <c r="AM211" i="12"/>
  <c r="AL4" i="12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8" i="12"/>
  <c r="AL49" i="12"/>
  <c r="AL50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7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111" i="12"/>
  <c r="AL112" i="12"/>
  <c r="AL113" i="12"/>
  <c r="AL114" i="12"/>
  <c r="AL115" i="12"/>
  <c r="AL116" i="12"/>
  <c r="AL117" i="12"/>
  <c r="AL118" i="12"/>
  <c r="AL119" i="12"/>
  <c r="AL120" i="12"/>
  <c r="AL121" i="12"/>
  <c r="AL122" i="12"/>
  <c r="AL123" i="12"/>
  <c r="AL124" i="12"/>
  <c r="AL125" i="12"/>
  <c r="AL126" i="12"/>
  <c r="AL127" i="12"/>
  <c r="AL128" i="12"/>
  <c r="AL129" i="12"/>
  <c r="AL130" i="12"/>
  <c r="AL131" i="12"/>
  <c r="AL132" i="12"/>
  <c r="AL133" i="12"/>
  <c r="AL134" i="12"/>
  <c r="AL135" i="12"/>
  <c r="AL136" i="12"/>
  <c r="AL137" i="12"/>
  <c r="AL138" i="12"/>
  <c r="AL139" i="12"/>
  <c r="AL140" i="12"/>
  <c r="AL141" i="12"/>
  <c r="AL142" i="12"/>
  <c r="AL143" i="12"/>
  <c r="AL144" i="12"/>
  <c r="AL145" i="12"/>
  <c r="AL146" i="12"/>
  <c r="AL147" i="12"/>
  <c r="AL148" i="12"/>
  <c r="AL149" i="12"/>
  <c r="AL150" i="12"/>
  <c r="AL151" i="12"/>
  <c r="AL152" i="12"/>
  <c r="AL153" i="12"/>
  <c r="AL154" i="12"/>
  <c r="AL155" i="12"/>
  <c r="AL156" i="12"/>
  <c r="AL157" i="12"/>
  <c r="AL158" i="12"/>
  <c r="AL159" i="12"/>
  <c r="AL160" i="12"/>
  <c r="AL161" i="12"/>
  <c r="AL162" i="12"/>
  <c r="AL163" i="12"/>
  <c r="AL164" i="12"/>
  <c r="AL165" i="12"/>
  <c r="AL166" i="12"/>
  <c r="AL167" i="12"/>
  <c r="AL168" i="12"/>
  <c r="AL169" i="12"/>
  <c r="AL170" i="12"/>
  <c r="AL171" i="12"/>
  <c r="AL172" i="12"/>
  <c r="AL173" i="12"/>
  <c r="AL174" i="12"/>
  <c r="AL175" i="12"/>
  <c r="AL176" i="12"/>
  <c r="AL177" i="12"/>
  <c r="AL178" i="12"/>
  <c r="AL179" i="12"/>
  <c r="AL180" i="12"/>
  <c r="AL181" i="12"/>
  <c r="AL182" i="12"/>
  <c r="AL183" i="12"/>
  <c r="AL184" i="12"/>
  <c r="AL185" i="12"/>
  <c r="AL186" i="12"/>
  <c r="AL187" i="12"/>
  <c r="AL188" i="12"/>
  <c r="AL189" i="12"/>
  <c r="AL190" i="12"/>
  <c r="AL191" i="12"/>
  <c r="AL192" i="12"/>
  <c r="AL193" i="12"/>
  <c r="AL194" i="12"/>
  <c r="AL195" i="12"/>
  <c r="AL196" i="12"/>
  <c r="AL197" i="12"/>
  <c r="AL198" i="12"/>
  <c r="AL199" i="12"/>
  <c r="AL200" i="12"/>
  <c r="AL201" i="12"/>
  <c r="AL202" i="12"/>
  <c r="AL203" i="12"/>
  <c r="AL204" i="12"/>
  <c r="AL205" i="12"/>
  <c r="AL206" i="12"/>
  <c r="AL207" i="12"/>
  <c r="AL208" i="12"/>
  <c r="AL209" i="12"/>
  <c r="AL210" i="12"/>
  <c r="AL211" i="12"/>
  <c r="AK4" i="12"/>
  <c r="AK5" i="12"/>
  <c r="AK6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K84" i="12"/>
  <c r="AK85" i="12"/>
  <c r="AK86" i="12"/>
  <c r="AK87" i="12"/>
  <c r="AK88" i="12"/>
  <c r="AK89" i="12"/>
  <c r="AK90" i="12"/>
  <c r="AK91" i="12"/>
  <c r="AK92" i="12"/>
  <c r="AK93" i="12"/>
  <c r="AK94" i="12"/>
  <c r="AK95" i="12"/>
  <c r="AK96" i="12"/>
  <c r="AK97" i="12"/>
  <c r="AK98" i="12"/>
  <c r="AK99" i="12"/>
  <c r="AK100" i="12"/>
  <c r="AK101" i="12"/>
  <c r="AK102" i="12"/>
  <c r="AK103" i="12"/>
  <c r="AK104" i="12"/>
  <c r="AK105" i="12"/>
  <c r="AK106" i="12"/>
  <c r="AK107" i="12"/>
  <c r="AK108" i="12"/>
  <c r="AK109" i="12"/>
  <c r="AK110" i="12"/>
  <c r="AK111" i="12"/>
  <c r="AK112" i="12"/>
  <c r="AK113" i="12"/>
  <c r="AK114" i="12"/>
  <c r="AK115" i="12"/>
  <c r="AK116" i="12"/>
  <c r="AK117" i="12"/>
  <c r="AK118" i="12"/>
  <c r="AK119" i="12"/>
  <c r="AK120" i="12"/>
  <c r="AK121" i="12"/>
  <c r="AK122" i="12"/>
  <c r="AK123" i="12"/>
  <c r="AK124" i="12"/>
  <c r="AK125" i="12"/>
  <c r="AK126" i="12"/>
  <c r="AK127" i="12"/>
  <c r="AK128" i="12"/>
  <c r="AK129" i="12"/>
  <c r="AK130" i="12"/>
  <c r="AK131" i="12"/>
  <c r="AK132" i="12"/>
  <c r="AK133" i="12"/>
  <c r="AK134" i="12"/>
  <c r="AK135" i="12"/>
  <c r="AK136" i="12"/>
  <c r="AK137" i="12"/>
  <c r="AK138" i="12"/>
  <c r="AK139" i="12"/>
  <c r="AK140" i="12"/>
  <c r="AK141" i="12"/>
  <c r="AK142" i="12"/>
  <c r="AK143" i="12"/>
  <c r="AK144" i="12"/>
  <c r="AK145" i="12"/>
  <c r="AK146" i="12"/>
  <c r="AK147" i="12"/>
  <c r="AK148" i="12"/>
  <c r="AK149" i="12"/>
  <c r="AK150" i="12"/>
  <c r="AK151" i="12"/>
  <c r="AK152" i="12"/>
  <c r="AK153" i="12"/>
  <c r="AK154" i="12"/>
  <c r="AK155" i="12"/>
  <c r="AK156" i="12"/>
  <c r="AK157" i="12"/>
  <c r="AK158" i="12"/>
  <c r="AK159" i="12"/>
  <c r="AK160" i="12"/>
  <c r="AK161" i="12"/>
  <c r="AK162" i="12"/>
  <c r="AK163" i="12"/>
  <c r="AK164" i="12"/>
  <c r="AK165" i="12"/>
  <c r="AK166" i="12"/>
  <c r="AK167" i="12"/>
  <c r="AK168" i="12"/>
  <c r="AK169" i="12"/>
  <c r="AK170" i="12"/>
  <c r="AK171" i="12"/>
  <c r="AK172" i="12"/>
  <c r="AK173" i="12"/>
  <c r="AK174" i="12"/>
  <c r="AK175" i="12"/>
  <c r="AK176" i="12"/>
  <c r="AK177" i="12"/>
  <c r="AK178" i="12"/>
  <c r="AK179" i="12"/>
  <c r="AK180" i="12"/>
  <c r="AK181" i="12"/>
  <c r="AK182" i="12"/>
  <c r="AK183" i="12"/>
  <c r="AK184" i="12"/>
  <c r="AK185" i="12"/>
  <c r="AK186" i="12"/>
  <c r="AK187" i="12"/>
  <c r="AK188" i="12"/>
  <c r="AK189" i="12"/>
  <c r="AK190" i="12"/>
  <c r="AK191" i="12"/>
  <c r="AK192" i="12"/>
  <c r="AK193" i="12"/>
  <c r="AK194" i="12"/>
  <c r="AK195" i="12"/>
  <c r="AK196" i="12"/>
  <c r="AK197" i="12"/>
  <c r="AK198" i="12"/>
  <c r="AK199" i="12"/>
  <c r="AK200" i="12"/>
  <c r="AK201" i="12"/>
  <c r="AK202" i="12"/>
  <c r="AK203" i="12"/>
  <c r="AK204" i="12"/>
  <c r="AK205" i="12"/>
  <c r="AK206" i="12"/>
  <c r="AK207" i="12"/>
  <c r="AK208" i="12"/>
  <c r="AK209" i="12"/>
  <c r="AK210" i="12"/>
  <c r="AK211" i="12"/>
  <c r="AJ4" i="12"/>
  <c r="AJ5" i="12"/>
  <c r="AJ6" i="12"/>
  <c r="AJ7" i="12"/>
  <c r="AJ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J69" i="12"/>
  <c r="AJ70" i="12"/>
  <c r="AJ71" i="12"/>
  <c r="AJ72" i="12"/>
  <c r="AJ73" i="12"/>
  <c r="AJ74" i="12"/>
  <c r="AJ75" i="12"/>
  <c r="AJ76" i="12"/>
  <c r="AJ77" i="12"/>
  <c r="AJ78" i="12"/>
  <c r="AJ79" i="12"/>
  <c r="AJ80" i="12"/>
  <c r="AJ81" i="12"/>
  <c r="AJ82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5" i="12"/>
  <c r="AJ96" i="12"/>
  <c r="AJ97" i="12"/>
  <c r="AJ98" i="12"/>
  <c r="AJ99" i="12"/>
  <c r="AJ100" i="12"/>
  <c r="AJ101" i="12"/>
  <c r="AJ102" i="12"/>
  <c r="AJ103" i="12"/>
  <c r="AJ104" i="12"/>
  <c r="AJ105" i="12"/>
  <c r="AJ106" i="12"/>
  <c r="AJ107" i="12"/>
  <c r="AJ108" i="12"/>
  <c r="AJ109" i="12"/>
  <c r="AJ110" i="12"/>
  <c r="AJ111" i="12"/>
  <c r="AJ112" i="12"/>
  <c r="AJ113" i="12"/>
  <c r="AJ114" i="12"/>
  <c r="AJ115" i="12"/>
  <c r="AJ116" i="12"/>
  <c r="AJ117" i="12"/>
  <c r="AJ118" i="12"/>
  <c r="AJ119" i="12"/>
  <c r="AJ120" i="12"/>
  <c r="AJ121" i="12"/>
  <c r="AJ122" i="12"/>
  <c r="AJ123" i="12"/>
  <c r="AJ124" i="12"/>
  <c r="AJ125" i="12"/>
  <c r="AJ126" i="12"/>
  <c r="AJ127" i="12"/>
  <c r="AJ128" i="12"/>
  <c r="AJ129" i="12"/>
  <c r="AJ130" i="12"/>
  <c r="AJ131" i="12"/>
  <c r="AJ132" i="12"/>
  <c r="AJ133" i="12"/>
  <c r="AJ134" i="12"/>
  <c r="AJ135" i="12"/>
  <c r="AJ136" i="12"/>
  <c r="AJ137" i="12"/>
  <c r="AJ138" i="12"/>
  <c r="AJ139" i="12"/>
  <c r="AJ140" i="12"/>
  <c r="AJ141" i="12"/>
  <c r="AJ142" i="12"/>
  <c r="AJ143" i="12"/>
  <c r="AJ144" i="12"/>
  <c r="AJ145" i="12"/>
  <c r="AJ146" i="12"/>
  <c r="AJ147" i="12"/>
  <c r="AJ148" i="12"/>
  <c r="AJ149" i="12"/>
  <c r="AJ150" i="12"/>
  <c r="AJ151" i="12"/>
  <c r="AJ152" i="12"/>
  <c r="AJ153" i="12"/>
  <c r="AJ154" i="12"/>
  <c r="AJ155" i="12"/>
  <c r="AJ156" i="12"/>
  <c r="AJ157" i="12"/>
  <c r="AJ158" i="12"/>
  <c r="AJ159" i="12"/>
  <c r="AJ160" i="12"/>
  <c r="AJ161" i="12"/>
  <c r="AJ162" i="12"/>
  <c r="AJ163" i="12"/>
  <c r="AJ164" i="12"/>
  <c r="AJ165" i="12"/>
  <c r="AJ166" i="12"/>
  <c r="AJ167" i="12"/>
  <c r="AJ168" i="12"/>
  <c r="AJ169" i="12"/>
  <c r="AJ170" i="12"/>
  <c r="AJ171" i="12"/>
  <c r="AJ172" i="12"/>
  <c r="AJ173" i="12"/>
  <c r="AJ174" i="12"/>
  <c r="AJ175" i="12"/>
  <c r="AJ176" i="12"/>
  <c r="AJ177" i="12"/>
  <c r="AJ178" i="12"/>
  <c r="AJ179" i="12"/>
  <c r="AJ180" i="12"/>
  <c r="AJ181" i="12"/>
  <c r="AJ182" i="12"/>
  <c r="AJ183" i="12"/>
  <c r="AJ184" i="12"/>
  <c r="AJ185" i="12"/>
  <c r="AJ186" i="12"/>
  <c r="AJ187" i="12"/>
  <c r="AJ188" i="12"/>
  <c r="AJ189" i="12"/>
  <c r="AJ190" i="12"/>
  <c r="AJ191" i="12"/>
  <c r="AJ192" i="12"/>
  <c r="AJ193" i="12"/>
  <c r="AJ194" i="12"/>
  <c r="AJ195" i="12"/>
  <c r="AJ196" i="12"/>
  <c r="AJ197" i="12"/>
  <c r="AJ198" i="12"/>
  <c r="AJ199" i="12"/>
  <c r="AJ200" i="12"/>
  <c r="AJ201" i="12"/>
  <c r="AJ202" i="12"/>
  <c r="AJ203" i="12"/>
  <c r="AJ204" i="12"/>
  <c r="AJ205" i="12"/>
  <c r="AJ206" i="12"/>
  <c r="AJ207" i="12"/>
  <c r="AJ208" i="12"/>
  <c r="AJ209" i="12"/>
  <c r="AJ210" i="12"/>
  <c r="AJ211" i="12"/>
  <c r="AI4" i="12"/>
  <c r="AI5" i="12"/>
  <c r="AI6" i="12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131" i="12"/>
  <c r="AI132" i="12"/>
  <c r="AI133" i="12"/>
  <c r="AI134" i="12"/>
  <c r="AI135" i="12"/>
  <c r="AI136" i="12"/>
  <c r="AI137" i="12"/>
  <c r="AI138" i="12"/>
  <c r="AI139" i="12"/>
  <c r="AI140" i="12"/>
  <c r="AI141" i="12"/>
  <c r="AI142" i="12"/>
  <c r="AI143" i="12"/>
  <c r="AI144" i="12"/>
  <c r="AI145" i="12"/>
  <c r="AI146" i="12"/>
  <c r="AI147" i="12"/>
  <c r="AI148" i="12"/>
  <c r="AI149" i="12"/>
  <c r="AI150" i="12"/>
  <c r="AI151" i="12"/>
  <c r="AI152" i="12"/>
  <c r="AI153" i="12"/>
  <c r="AI154" i="12"/>
  <c r="AI155" i="12"/>
  <c r="AI156" i="12"/>
  <c r="AI157" i="12"/>
  <c r="AI158" i="12"/>
  <c r="AI159" i="12"/>
  <c r="AI160" i="12"/>
  <c r="AI161" i="12"/>
  <c r="AI162" i="12"/>
  <c r="AI163" i="12"/>
  <c r="AI164" i="12"/>
  <c r="AI165" i="12"/>
  <c r="AI166" i="12"/>
  <c r="AI167" i="12"/>
  <c r="AI168" i="12"/>
  <c r="AI169" i="12"/>
  <c r="AI170" i="12"/>
  <c r="AI171" i="12"/>
  <c r="AI172" i="12"/>
  <c r="AI173" i="12"/>
  <c r="AI174" i="12"/>
  <c r="AI175" i="12"/>
  <c r="AI176" i="12"/>
  <c r="AI177" i="12"/>
  <c r="AI178" i="12"/>
  <c r="AI179" i="12"/>
  <c r="AI180" i="12"/>
  <c r="AI181" i="12"/>
  <c r="AI182" i="12"/>
  <c r="AI183" i="12"/>
  <c r="AI184" i="12"/>
  <c r="AI185" i="12"/>
  <c r="AI186" i="12"/>
  <c r="AI187" i="12"/>
  <c r="AI188" i="12"/>
  <c r="AI189" i="12"/>
  <c r="AI190" i="12"/>
  <c r="AI191" i="12"/>
  <c r="AI192" i="12"/>
  <c r="AI193" i="12"/>
  <c r="AI194" i="12"/>
  <c r="AI195" i="12"/>
  <c r="AI196" i="12"/>
  <c r="AI197" i="12"/>
  <c r="AI198" i="12"/>
  <c r="AI199" i="12"/>
  <c r="AI200" i="12"/>
  <c r="AI201" i="12"/>
  <c r="AI202" i="12"/>
  <c r="AI203" i="12"/>
  <c r="AI204" i="12"/>
  <c r="AI205" i="12"/>
  <c r="AI206" i="12"/>
  <c r="AI207" i="12"/>
  <c r="AI208" i="12"/>
  <c r="AI209" i="12"/>
  <c r="AI210" i="12"/>
  <c r="AI211" i="12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80" i="12"/>
  <c r="AH181" i="12"/>
  <c r="AH182" i="12"/>
  <c r="AH183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AH202" i="12"/>
  <c r="AH203" i="12"/>
  <c r="AH204" i="12"/>
  <c r="AH205" i="12"/>
  <c r="AH206" i="12"/>
  <c r="AH207" i="12"/>
  <c r="AH208" i="12"/>
  <c r="AH209" i="12"/>
  <c r="AH210" i="12"/>
  <c r="AH211" i="12"/>
  <c r="AG4" i="12"/>
  <c r="AG5" i="12"/>
  <c r="AG6" i="12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AG85" i="12"/>
  <c r="AG86" i="12"/>
  <c r="AG87" i="12"/>
  <c r="AG88" i="12"/>
  <c r="AG89" i="12"/>
  <c r="AG90" i="12"/>
  <c r="AG91" i="12"/>
  <c r="AG92" i="12"/>
  <c r="AG93" i="12"/>
  <c r="AG94" i="12"/>
  <c r="AG95" i="12"/>
  <c r="AG96" i="12"/>
  <c r="AG97" i="12"/>
  <c r="AG98" i="12"/>
  <c r="AG99" i="12"/>
  <c r="AG100" i="12"/>
  <c r="AG101" i="12"/>
  <c r="AG102" i="12"/>
  <c r="AG103" i="12"/>
  <c r="AG104" i="12"/>
  <c r="AG105" i="12"/>
  <c r="AG106" i="12"/>
  <c r="AG107" i="12"/>
  <c r="AG108" i="12"/>
  <c r="AG109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35" i="12"/>
  <c r="AG136" i="12"/>
  <c r="AG137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51" i="12"/>
  <c r="AG152" i="12"/>
  <c r="AG153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73" i="12"/>
  <c r="AG174" i="12"/>
  <c r="AG175" i="1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95" i="12"/>
  <c r="AG196" i="12"/>
  <c r="AG197" i="12"/>
  <c r="AG198" i="12"/>
  <c r="AG199" i="12"/>
  <c r="AG200" i="12"/>
  <c r="AG201" i="12"/>
  <c r="AG202" i="12"/>
  <c r="AG203" i="12"/>
  <c r="AG204" i="12"/>
  <c r="AG205" i="12"/>
  <c r="AG206" i="12"/>
  <c r="AG207" i="12"/>
  <c r="AG208" i="12"/>
  <c r="AG209" i="12"/>
  <c r="AG210" i="12"/>
  <c r="AG211" i="12"/>
  <c r="AF4" i="12"/>
  <c r="AF5" i="12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86" i="12"/>
  <c r="AF87" i="12"/>
  <c r="AF88" i="12"/>
  <c r="AF89" i="12"/>
  <c r="AF90" i="12"/>
  <c r="AF91" i="12"/>
  <c r="AF92" i="12"/>
  <c r="AF93" i="12"/>
  <c r="AF94" i="12"/>
  <c r="AF95" i="12"/>
  <c r="AF96" i="12"/>
  <c r="AF97" i="12"/>
  <c r="AF98" i="12"/>
  <c r="AF99" i="12"/>
  <c r="AF100" i="12"/>
  <c r="AF101" i="12"/>
  <c r="AF102" i="12"/>
  <c r="AF103" i="12"/>
  <c r="AF104" i="12"/>
  <c r="AF105" i="12"/>
  <c r="AF106" i="12"/>
  <c r="AF107" i="12"/>
  <c r="AF108" i="12"/>
  <c r="AF109" i="12"/>
  <c r="AF110" i="12"/>
  <c r="AF111" i="12"/>
  <c r="AF112" i="12"/>
  <c r="AF113" i="12"/>
  <c r="AF114" i="12"/>
  <c r="AF115" i="12"/>
  <c r="AF116" i="12"/>
  <c r="AF117" i="12"/>
  <c r="AF118" i="12"/>
  <c r="AF119" i="12"/>
  <c r="AF120" i="12"/>
  <c r="AF121" i="12"/>
  <c r="AF122" i="12"/>
  <c r="AF123" i="12"/>
  <c r="AF124" i="12"/>
  <c r="AF125" i="12"/>
  <c r="AF126" i="12"/>
  <c r="AF127" i="12"/>
  <c r="AF128" i="12"/>
  <c r="AF129" i="12"/>
  <c r="AF130" i="12"/>
  <c r="AF131" i="12"/>
  <c r="AF132" i="12"/>
  <c r="AF133" i="12"/>
  <c r="AF134" i="12"/>
  <c r="AF135" i="12"/>
  <c r="AF136" i="12"/>
  <c r="AF137" i="12"/>
  <c r="AF138" i="12"/>
  <c r="AF139" i="12"/>
  <c r="AF140" i="12"/>
  <c r="AF141" i="12"/>
  <c r="AF142" i="12"/>
  <c r="AF143" i="12"/>
  <c r="AF144" i="12"/>
  <c r="AF145" i="12"/>
  <c r="AF146" i="12"/>
  <c r="AF147" i="12"/>
  <c r="AF148" i="12"/>
  <c r="AF149" i="12"/>
  <c r="AF150" i="12"/>
  <c r="AF151" i="12"/>
  <c r="AF152" i="12"/>
  <c r="AF153" i="12"/>
  <c r="AF154" i="12"/>
  <c r="AF155" i="12"/>
  <c r="AF156" i="12"/>
  <c r="AF157" i="12"/>
  <c r="AF158" i="12"/>
  <c r="AF159" i="12"/>
  <c r="AF160" i="12"/>
  <c r="AF161" i="12"/>
  <c r="AF162" i="12"/>
  <c r="AF163" i="12"/>
  <c r="AF164" i="12"/>
  <c r="AF165" i="12"/>
  <c r="AF166" i="12"/>
  <c r="AF167" i="12"/>
  <c r="AF168" i="12"/>
  <c r="AF169" i="12"/>
  <c r="AF170" i="12"/>
  <c r="AF171" i="12"/>
  <c r="AF172" i="12"/>
  <c r="AF173" i="12"/>
  <c r="AF174" i="12"/>
  <c r="AF175" i="12"/>
  <c r="AF176" i="12"/>
  <c r="AF177" i="12"/>
  <c r="AF178" i="12"/>
  <c r="AF179" i="12"/>
  <c r="AF180" i="12"/>
  <c r="AF181" i="12"/>
  <c r="AF182" i="12"/>
  <c r="AF183" i="12"/>
  <c r="AF184" i="12"/>
  <c r="AF185" i="12"/>
  <c r="AF186" i="12"/>
  <c r="AF187" i="12"/>
  <c r="AF188" i="12"/>
  <c r="AF189" i="12"/>
  <c r="AF190" i="12"/>
  <c r="AF191" i="12"/>
  <c r="AF192" i="12"/>
  <c r="AF193" i="12"/>
  <c r="AF194" i="12"/>
  <c r="AF195" i="12"/>
  <c r="AF196" i="12"/>
  <c r="AF197" i="12"/>
  <c r="AF198" i="12"/>
  <c r="AF199" i="12"/>
  <c r="AF200" i="12"/>
  <c r="AF201" i="12"/>
  <c r="AF202" i="12"/>
  <c r="AF203" i="12"/>
  <c r="AF204" i="12"/>
  <c r="AF205" i="12"/>
  <c r="AF206" i="12"/>
  <c r="AF207" i="12"/>
  <c r="AF208" i="12"/>
  <c r="AF209" i="12"/>
  <c r="AF210" i="12"/>
  <c r="AF211" i="12"/>
  <c r="AE4" i="12"/>
  <c r="AE5" i="12"/>
  <c r="AE6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E59" i="12"/>
  <c r="AE60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77" i="12"/>
  <c r="AE78" i="12"/>
  <c r="AE79" i="12"/>
  <c r="AE80" i="12"/>
  <c r="AE81" i="12"/>
  <c r="AE82" i="12"/>
  <c r="AE83" i="12"/>
  <c r="AE84" i="12"/>
  <c r="AE85" i="12"/>
  <c r="AE86" i="12"/>
  <c r="AE87" i="12"/>
  <c r="AE88" i="12"/>
  <c r="AE89" i="12"/>
  <c r="AE90" i="12"/>
  <c r="AE91" i="12"/>
  <c r="AE92" i="12"/>
  <c r="AE93" i="12"/>
  <c r="AE94" i="12"/>
  <c r="AE95" i="12"/>
  <c r="AE96" i="12"/>
  <c r="AE97" i="12"/>
  <c r="AE98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E115" i="12"/>
  <c r="AE116" i="12"/>
  <c r="AE117" i="12"/>
  <c r="AE118" i="12"/>
  <c r="AE119" i="12"/>
  <c r="AE120" i="12"/>
  <c r="AE121" i="12"/>
  <c r="AE122" i="12"/>
  <c r="AE123" i="12"/>
  <c r="AE124" i="12"/>
  <c r="AE125" i="12"/>
  <c r="AE126" i="12"/>
  <c r="AE127" i="12"/>
  <c r="AE128" i="12"/>
  <c r="AE129" i="12"/>
  <c r="AE130" i="12"/>
  <c r="AE131" i="12"/>
  <c r="AE132" i="12"/>
  <c r="AE133" i="12"/>
  <c r="AE134" i="12"/>
  <c r="AE135" i="12"/>
  <c r="AE136" i="12"/>
  <c r="AE137" i="12"/>
  <c r="AE138" i="12"/>
  <c r="AE139" i="12"/>
  <c r="AE140" i="12"/>
  <c r="AE141" i="12"/>
  <c r="AE142" i="12"/>
  <c r="AE143" i="12"/>
  <c r="AE144" i="12"/>
  <c r="AE145" i="12"/>
  <c r="AE146" i="12"/>
  <c r="AE147" i="12"/>
  <c r="AE148" i="12"/>
  <c r="AE149" i="12"/>
  <c r="AE150" i="12"/>
  <c r="AE151" i="12"/>
  <c r="AE152" i="12"/>
  <c r="AE153" i="12"/>
  <c r="AE154" i="12"/>
  <c r="AE155" i="12"/>
  <c r="AE156" i="12"/>
  <c r="AE157" i="12"/>
  <c r="AE158" i="12"/>
  <c r="AE159" i="12"/>
  <c r="AE160" i="12"/>
  <c r="AE161" i="12"/>
  <c r="AE162" i="12"/>
  <c r="AE163" i="12"/>
  <c r="AE164" i="12"/>
  <c r="AE165" i="12"/>
  <c r="AE166" i="12"/>
  <c r="AE167" i="12"/>
  <c r="AE168" i="12"/>
  <c r="AE169" i="12"/>
  <c r="AE170" i="12"/>
  <c r="AE171" i="12"/>
  <c r="AE172" i="12"/>
  <c r="AE173" i="12"/>
  <c r="AE174" i="12"/>
  <c r="AE175" i="12"/>
  <c r="AE176" i="12"/>
  <c r="AE177" i="12"/>
  <c r="AE178" i="12"/>
  <c r="AE179" i="12"/>
  <c r="AE180" i="12"/>
  <c r="AE181" i="12"/>
  <c r="AE182" i="12"/>
  <c r="AE183" i="12"/>
  <c r="AE184" i="12"/>
  <c r="AE185" i="12"/>
  <c r="AE186" i="12"/>
  <c r="AE187" i="12"/>
  <c r="AE188" i="12"/>
  <c r="AE189" i="12"/>
  <c r="AE190" i="12"/>
  <c r="AE191" i="12"/>
  <c r="AE192" i="12"/>
  <c r="AE193" i="12"/>
  <c r="AE194" i="12"/>
  <c r="AE195" i="12"/>
  <c r="AE196" i="12"/>
  <c r="AE197" i="12"/>
  <c r="AE198" i="12"/>
  <c r="AE199" i="12"/>
  <c r="AE200" i="12"/>
  <c r="AE201" i="12"/>
  <c r="AE202" i="12"/>
  <c r="AE203" i="12"/>
  <c r="AE204" i="12"/>
  <c r="AE205" i="12"/>
  <c r="AE206" i="12"/>
  <c r="AE207" i="12"/>
  <c r="AE208" i="12"/>
  <c r="AE209" i="12"/>
  <c r="AE210" i="12"/>
  <c r="AE211" i="12"/>
  <c r="AD4" i="12"/>
  <c r="AD5" i="12"/>
  <c r="AD6" i="12"/>
  <c r="AD7" i="12"/>
  <c r="AD8" i="12"/>
  <c r="AD9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5" i="12"/>
  <c r="AD96" i="12"/>
  <c r="AD97" i="12"/>
  <c r="AD98" i="12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D112" i="12"/>
  <c r="AD113" i="12"/>
  <c r="AD114" i="12"/>
  <c r="AD115" i="12"/>
  <c r="AD116" i="12"/>
  <c r="AD117" i="12"/>
  <c r="AD118" i="12"/>
  <c r="AD119" i="12"/>
  <c r="AD120" i="12"/>
  <c r="AD121" i="12"/>
  <c r="AD122" i="12"/>
  <c r="AD123" i="12"/>
  <c r="AD124" i="12"/>
  <c r="AD125" i="12"/>
  <c r="AD126" i="12"/>
  <c r="AD127" i="12"/>
  <c r="AD128" i="12"/>
  <c r="AD129" i="12"/>
  <c r="AD130" i="12"/>
  <c r="AD131" i="12"/>
  <c r="AD132" i="12"/>
  <c r="AD133" i="12"/>
  <c r="AD134" i="12"/>
  <c r="AD135" i="12"/>
  <c r="AD136" i="12"/>
  <c r="AD137" i="12"/>
  <c r="AD138" i="12"/>
  <c r="AD139" i="12"/>
  <c r="AD140" i="12"/>
  <c r="AD141" i="12"/>
  <c r="AD142" i="12"/>
  <c r="AD143" i="12"/>
  <c r="AD144" i="12"/>
  <c r="AD145" i="12"/>
  <c r="AD146" i="12"/>
  <c r="AD147" i="12"/>
  <c r="AD148" i="12"/>
  <c r="AD149" i="12"/>
  <c r="AD150" i="12"/>
  <c r="AD151" i="12"/>
  <c r="AD152" i="12"/>
  <c r="AD153" i="12"/>
  <c r="AD154" i="12"/>
  <c r="AD155" i="12"/>
  <c r="AD156" i="12"/>
  <c r="AD157" i="12"/>
  <c r="AD158" i="12"/>
  <c r="AD159" i="12"/>
  <c r="AD160" i="12"/>
  <c r="AD161" i="12"/>
  <c r="AD162" i="12"/>
  <c r="AD163" i="12"/>
  <c r="AD164" i="12"/>
  <c r="AD165" i="12"/>
  <c r="AD166" i="12"/>
  <c r="AD167" i="12"/>
  <c r="AD168" i="12"/>
  <c r="AD169" i="12"/>
  <c r="AD170" i="12"/>
  <c r="AD171" i="12"/>
  <c r="AD172" i="12"/>
  <c r="AD173" i="12"/>
  <c r="AD174" i="12"/>
  <c r="AD175" i="12"/>
  <c r="AD176" i="12"/>
  <c r="AD177" i="12"/>
  <c r="AD178" i="12"/>
  <c r="AD179" i="12"/>
  <c r="AD180" i="12"/>
  <c r="AD181" i="12"/>
  <c r="AD182" i="12"/>
  <c r="AD183" i="12"/>
  <c r="AD184" i="12"/>
  <c r="AD185" i="12"/>
  <c r="AD186" i="12"/>
  <c r="AD187" i="12"/>
  <c r="AD188" i="12"/>
  <c r="AD189" i="12"/>
  <c r="AD190" i="12"/>
  <c r="AD191" i="12"/>
  <c r="AD192" i="12"/>
  <c r="AD193" i="12"/>
  <c r="AD194" i="12"/>
  <c r="AD195" i="12"/>
  <c r="AD196" i="12"/>
  <c r="AD197" i="12"/>
  <c r="AD198" i="12"/>
  <c r="AD199" i="12"/>
  <c r="AD200" i="12"/>
  <c r="AD201" i="12"/>
  <c r="AD202" i="12"/>
  <c r="AD203" i="12"/>
  <c r="AD204" i="12"/>
  <c r="AD205" i="12"/>
  <c r="AD206" i="12"/>
  <c r="AD207" i="12"/>
  <c r="AD208" i="12"/>
  <c r="AD209" i="12"/>
  <c r="AD210" i="12"/>
  <c r="AD211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70" i="12"/>
  <c r="AC71" i="12"/>
  <c r="AC72" i="12"/>
  <c r="AC73" i="12"/>
  <c r="AC74" i="12"/>
  <c r="AC75" i="12"/>
  <c r="AC76" i="12"/>
  <c r="AC77" i="12"/>
  <c r="AC78" i="12"/>
  <c r="AC79" i="12"/>
  <c r="AC80" i="12"/>
  <c r="AC81" i="12"/>
  <c r="AC82" i="12"/>
  <c r="AC83" i="12"/>
  <c r="AC84" i="12"/>
  <c r="AC85" i="12"/>
  <c r="AC86" i="12"/>
  <c r="AC87" i="12"/>
  <c r="AC88" i="12"/>
  <c r="AC89" i="12"/>
  <c r="AC90" i="12"/>
  <c r="AC91" i="12"/>
  <c r="AC92" i="12"/>
  <c r="AC93" i="12"/>
  <c r="AC94" i="12"/>
  <c r="AC95" i="12"/>
  <c r="AC96" i="12"/>
  <c r="AC97" i="12"/>
  <c r="AC98" i="12"/>
  <c r="AC99" i="12"/>
  <c r="AC100" i="12"/>
  <c r="AC101" i="12"/>
  <c r="AC102" i="12"/>
  <c r="AC103" i="12"/>
  <c r="AC104" i="12"/>
  <c r="AC105" i="12"/>
  <c r="AC106" i="12"/>
  <c r="AC107" i="12"/>
  <c r="AC108" i="12"/>
  <c r="AC109" i="12"/>
  <c r="AC110" i="12"/>
  <c r="AC111" i="12"/>
  <c r="AC112" i="12"/>
  <c r="AC113" i="12"/>
  <c r="AC114" i="12"/>
  <c r="AC115" i="12"/>
  <c r="AC116" i="12"/>
  <c r="AC117" i="12"/>
  <c r="AC118" i="12"/>
  <c r="AC119" i="12"/>
  <c r="AC120" i="12"/>
  <c r="AC121" i="12"/>
  <c r="AC122" i="12"/>
  <c r="AC123" i="12"/>
  <c r="AC124" i="12"/>
  <c r="AC125" i="12"/>
  <c r="AC126" i="12"/>
  <c r="AC127" i="12"/>
  <c r="AC128" i="12"/>
  <c r="AC129" i="12"/>
  <c r="AC130" i="12"/>
  <c r="AC131" i="12"/>
  <c r="AC132" i="12"/>
  <c r="AC133" i="12"/>
  <c r="AC134" i="12"/>
  <c r="AC135" i="12"/>
  <c r="AC136" i="12"/>
  <c r="AC137" i="12"/>
  <c r="AC138" i="12"/>
  <c r="AC139" i="12"/>
  <c r="AC140" i="12"/>
  <c r="AC141" i="12"/>
  <c r="AC142" i="12"/>
  <c r="AC143" i="12"/>
  <c r="AC144" i="12"/>
  <c r="AC145" i="12"/>
  <c r="AC146" i="12"/>
  <c r="AC147" i="12"/>
  <c r="AC148" i="12"/>
  <c r="AC149" i="12"/>
  <c r="AC150" i="12"/>
  <c r="AC151" i="12"/>
  <c r="AC152" i="12"/>
  <c r="AC153" i="12"/>
  <c r="AC154" i="12"/>
  <c r="AC155" i="12"/>
  <c r="AC156" i="12"/>
  <c r="AC157" i="12"/>
  <c r="AC158" i="12"/>
  <c r="AC159" i="12"/>
  <c r="AC160" i="12"/>
  <c r="AC161" i="12"/>
  <c r="AC162" i="12"/>
  <c r="AC163" i="12"/>
  <c r="AC164" i="12"/>
  <c r="AC165" i="12"/>
  <c r="AC166" i="12"/>
  <c r="AC167" i="12"/>
  <c r="AC168" i="12"/>
  <c r="AC169" i="12"/>
  <c r="AC170" i="12"/>
  <c r="AC171" i="12"/>
  <c r="AC172" i="12"/>
  <c r="AC173" i="12"/>
  <c r="AC174" i="12"/>
  <c r="AC175" i="12"/>
  <c r="AC176" i="12"/>
  <c r="AC177" i="12"/>
  <c r="AC178" i="12"/>
  <c r="AC179" i="12"/>
  <c r="AC180" i="12"/>
  <c r="AC181" i="12"/>
  <c r="AC182" i="12"/>
  <c r="AC183" i="12"/>
  <c r="AC184" i="12"/>
  <c r="AC185" i="12"/>
  <c r="AC186" i="12"/>
  <c r="AC187" i="12"/>
  <c r="AC188" i="12"/>
  <c r="AC189" i="12"/>
  <c r="AC190" i="12"/>
  <c r="AC191" i="12"/>
  <c r="AC192" i="12"/>
  <c r="AC193" i="12"/>
  <c r="AC194" i="12"/>
  <c r="AC195" i="12"/>
  <c r="AC196" i="12"/>
  <c r="AC197" i="12"/>
  <c r="AC198" i="12"/>
  <c r="AC199" i="12"/>
  <c r="AC200" i="12"/>
  <c r="AC201" i="12"/>
  <c r="AC202" i="12"/>
  <c r="AC203" i="12"/>
  <c r="AC204" i="12"/>
  <c r="AC205" i="12"/>
  <c r="AC206" i="12"/>
  <c r="AC207" i="12"/>
  <c r="AC208" i="12"/>
  <c r="AC209" i="12"/>
  <c r="AC210" i="12"/>
  <c r="AC211" i="12"/>
  <c r="AB4" i="12"/>
  <c r="AB5" i="12"/>
  <c r="AB6" i="12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117" i="12"/>
  <c r="AB118" i="12"/>
  <c r="AB119" i="12"/>
  <c r="AB120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3" i="12"/>
  <c r="AB164" i="12"/>
  <c r="AB165" i="12"/>
  <c r="AB166" i="12"/>
  <c r="AB167" i="12"/>
  <c r="AB168" i="12"/>
  <c r="AB169" i="12"/>
  <c r="AB170" i="12"/>
  <c r="AB171" i="12"/>
  <c r="AB172" i="12"/>
  <c r="AB173" i="12"/>
  <c r="AB174" i="12"/>
  <c r="AB175" i="12"/>
  <c r="AB176" i="12"/>
  <c r="AB177" i="12"/>
  <c r="AB178" i="12"/>
  <c r="AB179" i="12"/>
  <c r="AB180" i="12"/>
  <c r="AB181" i="12"/>
  <c r="AB182" i="12"/>
  <c r="AB183" i="12"/>
  <c r="AB184" i="12"/>
  <c r="AB185" i="12"/>
  <c r="AB186" i="12"/>
  <c r="AB187" i="12"/>
  <c r="AB188" i="12"/>
  <c r="AB189" i="12"/>
  <c r="AB190" i="12"/>
  <c r="AB191" i="12"/>
  <c r="AB192" i="12"/>
  <c r="AB193" i="12"/>
  <c r="AB194" i="12"/>
  <c r="AB195" i="12"/>
  <c r="AB196" i="12"/>
  <c r="AB197" i="12"/>
  <c r="AB198" i="12"/>
  <c r="AB199" i="12"/>
  <c r="AB200" i="12"/>
  <c r="AB201" i="12"/>
  <c r="AB202" i="12"/>
  <c r="AB203" i="12"/>
  <c r="AB204" i="12"/>
  <c r="AB205" i="12"/>
  <c r="AB206" i="12"/>
  <c r="AB207" i="12"/>
  <c r="AB208" i="12"/>
  <c r="AB209" i="12"/>
  <c r="AB210" i="12"/>
  <c r="AB211" i="12"/>
  <c r="AA4" i="12"/>
  <c r="AA5" i="12"/>
  <c r="AA6" i="12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59" i="12"/>
  <c r="AA60" i="12"/>
  <c r="AA61" i="12"/>
  <c r="AA62" i="12"/>
  <c r="AA63" i="12"/>
  <c r="AA64" i="12"/>
  <c r="AA65" i="12"/>
  <c r="AA66" i="12"/>
  <c r="AA67" i="12"/>
  <c r="AA68" i="12"/>
  <c r="AA69" i="12"/>
  <c r="AA70" i="12"/>
  <c r="AA71" i="12"/>
  <c r="AA72" i="12"/>
  <c r="AA73" i="12"/>
  <c r="AA74" i="12"/>
  <c r="AA75" i="12"/>
  <c r="AA76" i="12"/>
  <c r="AA77" i="12"/>
  <c r="AA78" i="12"/>
  <c r="AA79" i="12"/>
  <c r="AA80" i="12"/>
  <c r="AA81" i="12"/>
  <c r="AA82" i="12"/>
  <c r="AA83" i="12"/>
  <c r="AA84" i="12"/>
  <c r="AA85" i="12"/>
  <c r="AA86" i="12"/>
  <c r="AA87" i="12"/>
  <c r="AA88" i="12"/>
  <c r="AA89" i="12"/>
  <c r="AA90" i="12"/>
  <c r="AA91" i="12"/>
  <c r="AA92" i="12"/>
  <c r="AA93" i="12"/>
  <c r="AA94" i="12"/>
  <c r="AA95" i="12"/>
  <c r="AA96" i="12"/>
  <c r="AA97" i="12"/>
  <c r="AA98" i="12"/>
  <c r="AA99" i="12"/>
  <c r="AA100" i="12"/>
  <c r="AA101" i="12"/>
  <c r="AA102" i="12"/>
  <c r="AA103" i="12"/>
  <c r="AA104" i="12"/>
  <c r="AA105" i="12"/>
  <c r="AA106" i="12"/>
  <c r="AA107" i="12"/>
  <c r="AA108" i="12"/>
  <c r="AA109" i="12"/>
  <c r="AA110" i="12"/>
  <c r="AA111" i="12"/>
  <c r="AA112" i="12"/>
  <c r="AA113" i="12"/>
  <c r="AA114" i="12"/>
  <c r="AA115" i="12"/>
  <c r="AA116" i="12"/>
  <c r="AA117" i="12"/>
  <c r="AA118" i="12"/>
  <c r="AA119" i="12"/>
  <c r="AA120" i="12"/>
  <c r="AA121" i="12"/>
  <c r="AA122" i="12"/>
  <c r="AA123" i="12"/>
  <c r="AA124" i="12"/>
  <c r="AA125" i="12"/>
  <c r="AA126" i="12"/>
  <c r="AA127" i="12"/>
  <c r="AA128" i="12"/>
  <c r="AA129" i="12"/>
  <c r="AA130" i="12"/>
  <c r="AA131" i="12"/>
  <c r="AA132" i="12"/>
  <c r="AA133" i="12"/>
  <c r="AA134" i="12"/>
  <c r="AA135" i="12"/>
  <c r="AA136" i="12"/>
  <c r="AA137" i="12"/>
  <c r="AA138" i="12"/>
  <c r="AA139" i="12"/>
  <c r="AA140" i="12"/>
  <c r="AA141" i="12"/>
  <c r="AA142" i="12"/>
  <c r="AA143" i="12"/>
  <c r="AA144" i="12"/>
  <c r="AA145" i="12"/>
  <c r="AA146" i="12"/>
  <c r="AA147" i="12"/>
  <c r="AA148" i="12"/>
  <c r="AA149" i="12"/>
  <c r="AA150" i="12"/>
  <c r="AA151" i="12"/>
  <c r="AA152" i="12"/>
  <c r="AA153" i="12"/>
  <c r="AA154" i="12"/>
  <c r="AA155" i="12"/>
  <c r="AA156" i="12"/>
  <c r="AA157" i="12"/>
  <c r="AA158" i="12"/>
  <c r="AA159" i="12"/>
  <c r="AA160" i="12"/>
  <c r="AA161" i="12"/>
  <c r="AA162" i="12"/>
  <c r="AA163" i="12"/>
  <c r="AA164" i="12"/>
  <c r="AA165" i="12"/>
  <c r="AA166" i="12"/>
  <c r="AA167" i="12"/>
  <c r="AA168" i="12"/>
  <c r="AA169" i="12"/>
  <c r="AA170" i="12"/>
  <c r="AA171" i="12"/>
  <c r="AA172" i="12"/>
  <c r="AA173" i="12"/>
  <c r="AA174" i="12"/>
  <c r="AA175" i="12"/>
  <c r="AA176" i="12"/>
  <c r="AA177" i="12"/>
  <c r="AA178" i="12"/>
  <c r="AA179" i="12"/>
  <c r="AA180" i="12"/>
  <c r="AA181" i="12"/>
  <c r="AA182" i="12"/>
  <c r="AA183" i="12"/>
  <c r="AA184" i="12"/>
  <c r="AA185" i="12"/>
  <c r="AA186" i="12"/>
  <c r="AA187" i="12"/>
  <c r="AA188" i="12"/>
  <c r="AA189" i="12"/>
  <c r="AA190" i="12"/>
  <c r="AA191" i="12"/>
  <c r="AA192" i="12"/>
  <c r="AA193" i="12"/>
  <c r="AA194" i="12"/>
  <c r="AA195" i="12"/>
  <c r="AA196" i="12"/>
  <c r="AA197" i="12"/>
  <c r="AA198" i="12"/>
  <c r="AA199" i="12"/>
  <c r="AA200" i="12"/>
  <c r="AA201" i="12"/>
  <c r="AA202" i="12"/>
  <c r="AA203" i="12"/>
  <c r="AA204" i="12"/>
  <c r="AA205" i="12"/>
  <c r="AA206" i="12"/>
  <c r="AA207" i="12"/>
  <c r="AA208" i="12"/>
  <c r="AA209" i="12"/>
  <c r="AA210" i="12"/>
  <c r="AA211" i="12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41" i="12"/>
  <c r="Z142" i="12"/>
  <c r="Z143" i="12"/>
  <c r="Z144" i="12"/>
  <c r="Z145" i="12"/>
  <c r="Z146" i="12"/>
  <c r="Z147" i="12"/>
  <c r="Z148" i="12"/>
  <c r="Z149" i="12"/>
  <c r="Z150" i="12"/>
  <c r="Z151" i="12"/>
  <c r="Z152" i="12"/>
  <c r="Z153" i="12"/>
  <c r="Z154" i="12"/>
  <c r="Z155" i="12"/>
  <c r="Z156" i="12"/>
  <c r="Z157" i="12"/>
  <c r="Z158" i="12"/>
  <c r="Z159" i="12"/>
  <c r="Z160" i="12"/>
  <c r="Z161" i="12"/>
  <c r="Z162" i="12"/>
  <c r="Z163" i="12"/>
  <c r="Z164" i="12"/>
  <c r="Z165" i="12"/>
  <c r="Z166" i="12"/>
  <c r="Z167" i="12"/>
  <c r="Z168" i="12"/>
  <c r="Z169" i="12"/>
  <c r="Z170" i="12"/>
  <c r="Z171" i="12"/>
  <c r="Z172" i="12"/>
  <c r="Z173" i="12"/>
  <c r="Z174" i="12"/>
  <c r="Z175" i="12"/>
  <c r="Z176" i="12"/>
  <c r="Z177" i="12"/>
  <c r="Z178" i="12"/>
  <c r="Z179" i="12"/>
  <c r="Z180" i="12"/>
  <c r="Z181" i="12"/>
  <c r="Z182" i="12"/>
  <c r="Z183" i="12"/>
  <c r="Z184" i="12"/>
  <c r="Z185" i="12"/>
  <c r="Z186" i="12"/>
  <c r="Z187" i="12"/>
  <c r="Z188" i="12"/>
  <c r="Z189" i="12"/>
  <c r="Z190" i="12"/>
  <c r="Z191" i="12"/>
  <c r="Z192" i="12"/>
  <c r="Z193" i="12"/>
  <c r="Z194" i="12"/>
  <c r="Z195" i="12"/>
  <c r="Z196" i="12"/>
  <c r="Z197" i="12"/>
  <c r="Z198" i="12"/>
  <c r="Z199" i="12"/>
  <c r="Z200" i="12"/>
  <c r="Z201" i="12"/>
  <c r="Z202" i="12"/>
  <c r="Z203" i="12"/>
  <c r="Z204" i="12"/>
  <c r="Z205" i="12"/>
  <c r="Z206" i="12"/>
  <c r="Z207" i="12"/>
  <c r="Z208" i="12"/>
  <c r="Z209" i="12"/>
  <c r="Z210" i="12"/>
  <c r="Z211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167" i="12"/>
  <c r="V168" i="12"/>
  <c r="V169" i="12"/>
  <c r="V170" i="12"/>
  <c r="V171" i="12"/>
  <c r="V172" i="12"/>
  <c r="V173" i="12"/>
  <c r="V174" i="12"/>
  <c r="V175" i="12"/>
  <c r="V176" i="12"/>
  <c r="V177" i="12"/>
  <c r="V178" i="12"/>
  <c r="V179" i="12"/>
  <c r="V180" i="12"/>
  <c r="V181" i="12"/>
  <c r="V182" i="12"/>
  <c r="V183" i="12"/>
  <c r="V184" i="12"/>
  <c r="V185" i="12"/>
  <c r="V186" i="12"/>
  <c r="V187" i="12"/>
  <c r="V188" i="12"/>
  <c r="V189" i="12"/>
  <c r="V190" i="12"/>
  <c r="V191" i="12"/>
  <c r="V192" i="12"/>
  <c r="V193" i="12"/>
  <c r="V194" i="12"/>
  <c r="V195" i="12"/>
  <c r="V196" i="12"/>
  <c r="V197" i="12"/>
  <c r="V198" i="12"/>
  <c r="V199" i="12"/>
  <c r="V200" i="12"/>
  <c r="V201" i="12"/>
  <c r="V202" i="12"/>
  <c r="V203" i="12"/>
  <c r="V204" i="12"/>
  <c r="V205" i="12"/>
  <c r="V206" i="12"/>
  <c r="V207" i="12"/>
  <c r="V208" i="12"/>
  <c r="V209" i="12"/>
  <c r="V210" i="12"/>
  <c r="V211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U202" i="12"/>
  <c r="U203" i="12"/>
  <c r="U204" i="12"/>
  <c r="U205" i="12"/>
  <c r="U206" i="12"/>
  <c r="U207" i="12"/>
  <c r="U208" i="12"/>
  <c r="U209" i="12"/>
  <c r="U210" i="12"/>
  <c r="U211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AC3" i="12"/>
  <c r="AB3" i="12"/>
  <c r="AA3" i="12"/>
  <c r="Z3" i="12"/>
  <c r="X3" i="12"/>
  <c r="W3" i="12"/>
  <c r="V3" i="12"/>
  <c r="U3" i="12"/>
  <c r="T3" i="12"/>
  <c r="S3" i="12"/>
  <c r="R3" i="12"/>
  <c r="Q3" i="12"/>
  <c r="P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N3" i="12"/>
  <c r="M3" i="12"/>
  <c r="L3" i="12"/>
  <c r="K3" i="12"/>
  <c r="J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3" i="1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203" i="12"/>
  <c r="G207" i="12"/>
  <c r="G208" i="12"/>
  <c r="G210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</calcChain>
</file>

<file path=xl/sharedStrings.xml><?xml version="1.0" encoding="utf-8"?>
<sst xmlns="http://schemas.openxmlformats.org/spreadsheetml/2006/main" count="3365" uniqueCount="390">
  <si>
    <t xml:space="preserve">List of importers for the selected product </t>
  </si>
  <si>
    <t>Product: 540720 Woven fabrics of strip or the like, of synthetic filament, incl. monofilament of &gt;= 67 decitex ...</t>
  </si>
  <si>
    <t>Sources: ITC calculations based on UN COMTRADE and ITC statistics.</t>
  </si>
  <si>
    <t>The world aggregation represents the sum of reporting and non reporting countries</t>
  </si>
  <si>
    <t>Data based on the partner reported data (Mirror data) are shown in orange</t>
  </si>
  <si>
    <t>Unit : US Dollar thousand</t>
  </si>
  <si>
    <t>Importers</t>
  </si>
  <si>
    <t>Imported value in 2019</t>
  </si>
  <si>
    <t>Imported value in 2020</t>
  </si>
  <si>
    <t>Imported value in 2021</t>
  </si>
  <si>
    <t>Imported value in 2022</t>
  </si>
  <si>
    <t>Imported value in 2023</t>
  </si>
  <si>
    <t>World</t>
  </si>
  <si>
    <t>United States of America</t>
  </si>
  <si>
    <t>Netherlands</t>
  </si>
  <si>
    <t>Canada</t>
  </si>
  <si>
    <t>France</t>
  </si>
  <si>
    <t>Germany</t>
  </si>
  <si>
    <t>Poland</t>
  </si>
  <si>
    <t>Italy</t>
  </si>
  <si>
    <t>Belgium</t>
  </si>
  <si>
    <t>Japan</t>
  </si>
  <si>
    <t>United Kingdom</t>
  </si>
  <si>
    <t>Spain</t>
  </si>
  <si>
    <t>Malaysia</t>
  </si>
  <si>
    <t>Greece</t>
  </si>
  <si>
    <t>Brazil</t>
  </si>
  <si>
    <t>Australia</t>
  </si>
  <si>
    <t>United Arab Emirates</t>
  </si>
  <si>
    <t>Russian Federation</t>
  </si>
  <si>
    <t>Türkiye</t>
  </si>
  <si>
    <t>Morocco</t>
  </si>
  <si>
    <t>Thailand</t>
  </si>
  <si>
    <t>Azerbaijan</t>
  </si>
  <si>
    <t>Mexico</t>
  </si>
  <si>
    <t>Egypt</t>
  </si>
  <si>
    <t>Viet Nam</t>
  </si>
  <si>
    <t>South Africa</t>
  </si>
  <si>
    <t>Chile</t>
  </si>
  <si>
    <t>Portugal</t>
  </si>
  <si>
    <t>Ukraine</t>
  </si>
  <si>
    <t>Argentina</t>
  </si>
  <si>
    <t>Korea, Republic of</t>
  </si>
  <si>
    <t>Kazakhstan</t>
  </si>
  <si>
    <t>China</t>
  </si>
  <si>
    <t>New Zealand</t>
  </si>
  <si>
    <t>Switzerland</t>
  </si>
  <si>
    <t>Iran, Islamic Republic of</t>
  </si>
  <si>
    <t>India</t>
  </si>
  <si>
    <t>Costa Rica</t>
  </si>
  <si>
    <t>Romania</t>
  </si>
  <si>
    <t>Finland</t>
  </si>
  <si>
    <t>Saudi Arabia</t>
  </si>
  <si>
    <t>Iraq</t>
  </si>
  <si>
    <t>Taipei, Chinese</t>
  </si>
  <si>
    <t>Austria</t>
  </si>
  <si>
    <t>Dominican Republic</t>
  </si>
  <si>
    <t>Algeria</t>
  </si>
  <si>
    <t>Uruguay</t>
  </si>
  <si>
    <t>Kuwait</t>
  </si>
  <si>
    <t>Hong Kong, China</t>
  </si>
  <si>
    <t>Lithuania</t>
  </si>
  <si>
    <t>Colombia</t>
  </si>
  <si>
    <t>Libya, State of</t>
  </si>
  <si>
    <t>Madagascar</t>
  </si>
  <si>
    <t>Cambodia</t>
  </si>
  <si>
    <t>Slovakia</t>
  </si>
  <si>
    <t>Denmark</t>
  </si>
  <si>
    <t>Tunisia</t>
  </si>
  <si>
    <t>Lao People's Democratic Republic</t>
  </si>
  <si>
    <t>Bangladesh</t>
  </si>
  <si>
    <t>Israel</t>
  </si>
  <si>
    <t>Czech Republic</t>
  </si>
  <si>
    <t>Hungary</t>
  </si>
  <si>
    <t>Panama</t>
  </si>
  <si>
    <t>Indonesia</t>
  </si>
  <si>
    <t>Pakistan</t>
  </si>
  <si>
    <t>Jordan</t>
  </si>
  <si>
    <t>Philippines</t>
  </si>
  <si>
    <t>Oman</t>
  </si>
  <si>
    <t>Guatemala</t>
  </si>
  <si>
    <t>Zimbabwe</t>
  </si>
  <si>
    <t>Peru</t>
  </si>
  <si>
    <t>Serbia</t>
  </si>
  <si>
    <t>Mongolia</t>
  </si>
  <si>
    <t>Bulgaria</t>
  </si>
  <si>
    <t>Sweden</t>
  </si>
  <si>
    <t>Eswatini</t>
  </si>
  <si>
    <t>Belarus</t>
  </si>
  <si>
    <t>Ireland</t>
  </si>
  <si>
    <t>Korea, Democratic People's Republic of</t>
  </si>
  <si>
    <t>Albania</t>
  </si>
  <si>
    <t>Nigeria</t>
  </si>
  <si>
    <t>Bolivia, Plurinational State of</t>
  </si>
  <si>
    <t>Norway</t>
  </si>
  <si>
    <t>Latvia</t>
  </si>
  <si>
    <t>Ecuador</t>
  </si>
  <si>
    <t>Armenia</t>
  </si>
  <si>
    <t>Uzbekistan</t>
  </si>
  <si>
    <t>Paraguay</t>
  </si>
  <si>
    <t>Georgia</t>
  </si>
  <si>
    <t>Slovenia</t>
  </si>
  <si>
    <t>Côte d'Ivoire</t>
  </si>
  <si>
    <t>Nepal</t>
  </si>
  <si>
    <t>Bosnia and Herzegovina</t>
  </si>
  <si>
    <t>Croatia</t>
  </si>
  <si>
    <t>Zambia</t>
  </si>
  <si>
    <t>Malawi</t>
  </si>
  <si>
    <t>Guyana</t>
  </si>
  <si>
    <t>Afghanistan</t>
  </si>
  <si>
    <t>Estonia</t>
  </si>
  <si>
    <t>Turkmenistan</t>
  </si>
  <si>
    <t>Fiji</t>
  </si>
  <si>
    <t>Cameroon</t>
  </si>
  <si>
    <t>Senegal</t>
  </si>
  <si>
    <t>Ghana</t>
  </si>
  <si>
    <t>Myanmar</t>
  </si>
  <si>
    <t>Brunei Darussalam</t>
  </si>
  <si>
    <t>Maldives</t>
  </si>
  <si>
    <t>Venezuela, Bolivarian Republic of</t>
  </si>
  <si>
    <t>Trinidad and Tobago</t>
  </si>
  <si>
    <t>Tajikistan</t>
  </si>
  <si>
    <t>Bahrain</t>
  </si>
  <si>
    <t>Singapore</t>
  </si>
  <si>
    <t>Sri Lanka</t>
  </si>
  <si>
    <t>Qatar</t>
  </si>
  <si>
    <t>Haiti</t>
  </si>
  <si>
    <t>Ethiopia</t>
  </si>
  <si>
    <t>Mauritius</t>
  </si>
  <si>
    <t>Kenya</t>
  </si>
  <si>
    <t>Kyrgyzstan</t>
  </si>
  <si>
    <t>Cyprus</t>
  </si>
  <si>
    <t>Rwanda</t>
  </si>
  <si>
    <t>El Salvador</t>
  </si>
  <si>
    <t>Moldova, Republic of</t>
  </si>
  <si>
    <t>Honduras</t>
  </si>
  <si>
    <t>Cuba</t>
  </si>
  <si>
    <t>Tanzania, United Republic of</t>
  </si>
  <si>
    <t>Luxembourg</t>
  </si>
  <si>
    <t>Burkina Faso</t>
  </si>
  <si>
    <t>Namibia</t>
  </si>
  <si>
    <t>Montenegro</t>
  </si>
  <si>
    <t>Macedonia, North</t>
  </si>
  <si>
    <t>South Sudan</t>
  </si>
  <si>
    <t>Syrian Arab Republic</t>
  </si>
  <si>
    <t>French Polynesia</t>
  </si>
  <si>
    <t>Malta</t>
  </si>
  <si>
    <t>Lebanon</t>
  </si>
  <si>
    <t>Chad</t>
  </si>
  <si>
    <t>Suriname</t>
  </si>
  <si>
    <t>Djibouti</t>
  </si>
  <si>
    <t>New Caledonia</t>
  </si>
  <si>
    <t>Angola</t>
  </si>
  <si>
    <t>Uganda</t>
  </si>
  <si>
    <t>Benin</t>
  </si>
  <si>
    <t>Lesotho</t>
  </si>
  <si>
    <t>Barbados</t>
  </si>
  <si>
    <t>Mozambique</t>
  </si>
  <si>
    <t>Somalia</t>
  </si>
  <si>
    <t>Yemen</t>
  </si>
  <si>
    <t>Liberia</t>
  </si>
  <si>
    <t>Iceland</t>
  </si>
  <si>
    <t>Solomon Islands</t>
  </si>
  <si>
    <t>Saint Kitts and Nevis</t>
  </si>
  <si>
    <t>Seychelles</t>
  </si>
  <si>
    <t>Ship stores and bunkers</t>
  </si>
  <si>
    <t>Turks and Caicos Islands</t>
  </si>
  <si>
    <t>Sao Tome and Principe</t>
  </si>
  <si>
    <t>Sudan</t>
  </si>
  <si>
    <t>Congo</t>
  </si>
  <si>
    <t>Curaçao</t>
  </si>
  <si>
    <t>Congo, Democratic Republic of the</t>
  </si>
  <si>
    <t>Gabon</t>
  </si>
  <si>
    <t>Cayman Islands</t>
  </si>
  <si>
    <t>Andorra</t>
  </si>
  <si>
    <t>Bhutan</t>
  </si>
  <si>
    <t>Guinea</t>
  </si>
  <si>
    <t>Palau</t>
  </si>
  <si>
    <t>Cabo Verde</t>
  </si>
  <si>
    <t>Antigua and Barbuda</t>
  </si>
  <si>
    <t>Gambia</t>
  </si>
  <si>
    <t>United States Minor Outlying Islands</t>
  </si>
  <si>
    <t>Burundi</t>
  </si>
  <si>
    <t>Bonaire, Sint Eustatius and Saba</t>
  </si>
  <si>
    <t>Botswana</t>
  </si>
  <si>
    <t>Gibraltar</t>
  </si>
  <si>
    <t>Bahamas</t>
  </si>
  <si>
    <t>Jamaica</t>
  </si>
  <si>
    <t>Saint Lucia</t>
  </si>
  <si>
    <t>Belize</t>
  </si>
  <si>
    <t>Nicaragua</t>
  </si>
  <si>
    <t>Niger</t>
  </si>
  <si>
    <t>Papua New Guinea</t>
  </si>
  <si>
    <t>Micronesia, Federated States of</t>
  </si>
  <si>
    <t>Macao, China</t>
  </si>
  <si>
    <t>Greenland</t>
  </si>
  <si>
    <t>Saint Pierre and Miquelon</t>
  </si>
  <si>
    <t>Saint Vincent and the Grenadines</t>
  </si>
  <si>
    <t>Sierra Leone</t>
  </si>
  <si>
    <t>Grenada</t>
  </si>
  <si>
    <t>Bermuda</t>
  </si>
  <si>
    <t>Dominica</t>
  </si>
  <si>
    <t>Aruba</t>
  </si>
  <si>
    <t>Mauritania</t>
  </si>
  <si>
    <t>Timor-Leste</t>
  </si>
  <si>
    <t>Togo</t>
  </si>
  <si>
    <t>Tonga</t>
  </si>
  <si>
    <t>Samoa</t>
  </si>
  <si>
    <t>Tuvalu</t>
  </si>
  <si>
    <t>Sint Maarten (Dutch part)</t>
  </si>
  <si>
    <t>Marshall Islands</t>
  </si>
  <si>
    <t>Vanuatu</t>
  </si>
  <si>
    <t>Mali</t>
  </si>
  <si>
    <t>Equatorial Guinea</t>
  </si>
  <si>
    <t>Cook Islands</t>
  </si>
  <si>
    <t>Kiribati</t>
  </si>
  <si>
    <t>Palestine, State of</t>
  </si>
  <si>
    <t>Eritrea</t>
  </si>
  <si>
    <t>Faroe Islands</t>
  </si>
  <si>
    <t>Falkland Islands (Malvinas)</t>
  </si>
  <si>
    <t>British Virgin Islands</t>
  </si>
  <si>
    <t>Imported value in 2023-Q3</t>
  </si>
  <si>
    <t>Imported value in 2023-Q4</t>
  </si>
  <si>
    <t>Imported value in 2024-Q1</t>
  </si>
  <si>
    <t>Imported value in 2024-Q2</t>
  </si>
  <si>
    <t>Imported value in 2024-Q3</t>
  </si>
  <si>
    <t>Exporters</t>
  </si>
  <si>
    <t>Value imported in 2023 (USD thousand)</t>
  </si>
  <si>
    <t>Trade balance 2023 (USD thousand)</t>
  </si>
  <si>
    <t>Share in Türkiye's imports (%)</t>
  </si>
  <si>
    <t>Quantity imported in 2023</t>
  </si>
  <si>
    <t>Quantity unit</t>
  </si>
  <si>
    <t>Unit value (USD/unit)</t>
  </si>
  <si>
    <t>Growth in imported value between 2019-2023 (%, p.a.)</t>
  </si>
  <si>
    <t>Growth in imported quantity between 2019-2023 (%, p.a.)</t>
  </si>
  <si>
    <t>Growth in imported value between 2022-2023 (%, p.a.)</t>
  </si>
  <si>
    <t>Ranking of partner countries in world exports</t>
  </si>
  <si>
    <t>Share of partner countries in world exports (%)</t>
  </si>
  <si>
    <t>Total exports growth in value of partner countries between 2019-2023 (%, p.a.)</t>
  </si>
  <si>
    <t>Average distance between partner countries and all their importing markets (km)</t>
  </si>
  <si>
    <t>Concentration of all importing countries of partner countries</t>
  </si>
  <si>
    <t>Average tariff (estimated) applied by Türkiye (%)</t>
  </si>
  <si>
    <t>Tons</t>
  </si>
  <si>
    <t>0.11</t>
  </si>
  <si>
    <t>0.14</t>
  </si>
  <si>
    <t>0.4</t>
  </si>
  <si>
    <t>0.3</t>
  </si>
  <si>
    <t>0.37</t>
  </si>
  <si>
    <t>0.9</t>
  </si>
  <si>
    <t>0.53</t>
  </si>
  <si>
    <t>0.16</t>
  </si>
  <si>
    <t>0.12</t>
  </si>
  <si>
    <t>0.2</t>
  </si>
  <si>
    <t>0.5</t>
  </si>
  <si>
    <t>0.49</t>
  </si>
  <si>
    <t>0.7</t>
  </si>
  <si>
    <t>0.56</t>
  </si>
  <si>
    <t>0.41</t>
  </si>
  <si>
    <t>0.6</t>
  </si>
  <si>
    <t>0.52</t>
  </si>
  <si>
    <t>0.51</t>
  </si>
  <si>
    <t>0.25</t>
  </si>
  <si>
    <t>0.19</t>
  </si>
  <si>
    <t>0.32</t>
  </si>
  <si>
    <t>0.35</t>
  </si>
  <si>
    <t>0.98</t>
  </si>
  <si>
    <t>0.8</t>
  </si>
  <si>
    <t>0.64</t>
  </si>
  <si>
    <t>0.54</t>
  </si>
  <si>
    <t>0.36</t>
  </si>
  <si>
    <t>0.23</t>
  </si>
  <si>
    <t>0.91</t>
  </si>
  <si>
    <t>0.21</t>
  </si>
  <si>
    <t>0.43</t>
  </si>
  <si>
    <t>0.96</t>
  </si>
  <si>
    <t>0.33</t>
  </si>
  <si>
    <t>0.34</t>
  </si>
  <si>
    <t>0.58</t>
  </si>
  <si>
    <t>0.09</t>
  </si>
  <si>
    <t>0.38</t>
  </si>
  <si>
    <t>0.59</t>
  </si>
  <si>
    <t>0.27</t>
  </si>
  <si>
    <t>0.63</t>
  </si>
  <si>
    <t>Trade balance in 2023 (USD thousand)</t>
  </si>
  <si>
    <t>Quantity Unit</t>
  </si>
  <si>
    <t>Annual growth in value between 2019-2023 (%)</t>
  </si>
  <si>
    <t>Annual growth in quantity between 2019-2023 (%)</t>
  </si>
  <si>
    <t>Annual growth in value between 2022-2023 (%)</t>
  </si>
  <si>
    <t>Share in world imports (%)</t>
  </si>
  <si>
    <t>Average distance of supplying countries (km)</t>
  </si>
  <si>
    <t>Concentration of supplying countries</t>
  </si>
  <si>
    <t>Average tariff (estimated) applied by the country (%)</t>
  </si>
  <si>
    <t>No quantity</t>
  </si>
  <si>
    <t>0.22</t>
  </si>
  <si>
    <t>0.13</t>
  </si>
  <si>
    <t>0.18</t>
  </si>
  <si>
    <t>0.66</t>
  </si>
  <si>
    <t>1000 square meters</t>
  </si>
  <si>
    <t>0.28</t>
  </si>
  <si>
    <t>0.17</t>
  </si>
  <si>
    <t>0.24</t>
  </si>
  <si>
    <t>0.48</t>
  </si>
  <si>
    <t>0.31</t>
  </si>
  <si>
    <t>0.29</t>
  </si>
  <si>
    <t>0.26</t>
  </si>
  <si>
    <t>...</t>
  </si>
  <si>
    <t>0.42</t>
  </si>
  <si>
    <t>0.79</t>
  </si>
  <si>
    <t>0.72</t>
  </si>
  <si>
    <t>0.83</t>
  </si>
  <si>
    <t>0.39</t>
  </si>
  <si>
    <t>0.87</t>
  </si>
  <si>
    <t>0.45</t>
  </si>
  <si>
    <t>0.76</t>
  </si>
  <si>
    <t>0.74</t>
  </si>
  <si>
    <t>0.97</t>
  </si>
  <si>
    <t>0.82</t>
  </si>
  <si>
    <t>0.68</t>
  </si>
  <si>
    <t>0.67</t>
  </si>
  <si>
    <t>0.62</t>
  </si>
  <si>
    <t>0.86</t>
  </si>
  <si>
    <t>32.5</t>
  </si>
  <si>
    <t>0.47</t>
  </si>
  <si>
    <t>0.94</t>
  </si>
  <si>
    <t>0.85</t>
  </si>
  <si>
    <t>0.65</t>
  </si>
  <si>
    <t>Exported value in 2019</t>
  </si>
  <si>
    <t>Exported value in 2020</t>
  </si>
  <si>
    <t>Exported value in 2021</t>
  </si>
  <si>
    <t>Exported value in 2022</t>
  </si>
  <si>
    <t>Exported value in 2023</t>
  </si>
  <si>
    <t>Free Zones</t>
  </si>
  <si>
    <t>Christmas Island</t>
  </si>
  <si>
    <t>Central African Republic</t>
  </si>
  <si>
    <t>Exported value in 2023-Q3</t>
  </si>
  <si>
    <t>Exported value in 2023-Q4</t>
  </si>
  <si>
    <t>Exported value in 2024-Q1</t>
  </si>
  <si>
    <t>Exported value in 2024-Q2</t>
  </si>
  <si>
    <t>Exported value in 2024-Q3</t>
  </si>
  <si>
    <t>Area Nes</t>
  </si>
  <si>
    <t>Exported value in 2023, US Dollar thousand</t>
  </si>
  <si>
    <t>Exported quantity in 2023, Tons</t>
  </si>
  <si>
    <t>Imported value in 2023, US Dollar thousand</t>
  </si>
  <si>
    <t>Imported quantity in 2023</t>
  </si>
  <si>
    <t>Quantity Unit in 2023</t>
  </si>
  <si>
    <t>US Dollar/Tons</t>
  </si>
  <si>
    <t>US Dollar/1000 square meters</t>
  </si>
  <si>
    <t>US Dollar/1000 meters</t>
  </si>
  <si>
    <t>US Dollar/Mixed</t>
  </si>
  <si>
    <t>US Dollar/Units</t>
  </si>
  <si>
    <t>1-Dünya Yıllar İthalatı</t>
  </si>
  <si>
    <t>22/23 Değişim %</t>
  </si>
  <si>
    <t>2023  % Pay</t>
  </si>
  <si>
    <t>23Q3 / 24Q3 Değişim</t>
  </si>
  <si>
    <t>2-Dünya Çeyrek Yıllar İthalatı</t>
  </si>
  <si>
    <t>3-Türkiye İhracat Göstergeleri</t>
  </si>
  <si>
    <t>4-Dünya İthalat Göstergeleri</t>
  </si>
  <si>
    <t>5-Dünya Yıllar İhracatı</t>
  </si>
  <si>
    <t>6-Türkiye Yıllar İhracatı</t>
  </si>
  <si>
    <t>7-Türkiye Çeyrek Yıllar İhracatı</t>
  </si>
  <si>
    <t>2019 Exported unit value, US Dollar/Tons</t>
  </si>
  <si>
    <t>2020 Exported unit value, US Dollar/Tons</t>
  </si>
  <si>
    <t>2021 Exported unit value, US Dollar/Tons</t>
  </si>
  <si>
    <t>2022 Exported unit value, US Dollar/Tons</t>
  </si>
  <si>
    <t>2023 Exported unit value, US Dollar/Tons</t>
  </si>
  <si>
    <t>8-Türkiye Yıllar İhracat Birim Değeri</t>
  </si>
  <si>
    <t>2019 Imported unit value</t>
  </si>
  <si>
    <t>2019 Unit</t>
  </si>
  <si>
    <t>2020 Imported unit value</t>
  </si>
  <si>
    <t>2020 Unit</t>
  </si>
  <si>
    <t>2021 Imported unit value</t>
  </si>
  <si>
    <t>2021 Unit</t>
  </si>
  <si>
    <t>2022 Imported unit value</t>
  </si>
  <si>
    <t>2022 Unit</t>
  </si>
  <si>
    <t>2023 Imported unit value</t>
  </si>
  <si>
    <t>2023 Unit</t>
  </si>
  <si>
    <t>9-Dünya Yıllar İthaları Birim Fiyatı</t>
  </si>
  <si>
    <t>GTIP 540720 
Sentetik Şerit Ve Benzerlerinden Dokunmuş Mensucat</t>
  </si>
  <si>
    <t>Value exported in 2023 (USD thousand)</t>
  </si>
  <si>
    <t>Share in Türkiye's exports (%)</t>
  </si>
  <si>
    <t>Quantity exported in 2023</t>
  </si>
  <si>
    <t>Growth in exported value between 2019-2023 (%, p.a.)</t>
  </si>
  <si>
    <t>Growth in exported quantity between 2019-2023 (%, p.a.)</t>
  </si>
  <si>
    <t>Growth in exported value between 2022-2023 (%, p.a.)</t>
  </si>
  <si>
    <t>Ranking of partner countries in world imports</t>
  </si>
  <si>
    <t>Share of partner countries in world imports (%)</t>
  </si>
  <si>
    <t>Total imports growth in value of partner countries between 2019-2023 (%, p.a.)</t>
  </si>
  <si>
    <t>Average distance between partner countries and all their supplying markets (km)</t>
  </si>
  <si>
    <t>Concentration of all supplying countries of partner countries</t>
  </si>
  <si>
    <t>Average tariff (estimated) faced by Türkiye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</si>
</sst>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002B54"/>
      <name val="Calibri"/>
      <family val="2"/>
      <charset val="162"/>
      <scheme val="minor"/>
    </font>
    <font>
      <sz val="8"/>
      <color rgb="FF8A2BE2"/>
      <name val="Calibri"/>
      <family val="2"/>
      <charset val="162"/>
      <scheme val="minor"/>
    </font>
    <font>
      <sz val="8"/>
      <color rgb="FFDAA52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rgb="FF008000"/>
      <name val="Calibri"/>
      <family val="2"/>
      <charset val="162"/>
      <scheme val="minor"/>
    </font>
    <font>
      <sz val="8"/>
      <color rgb="FFFF4500"/>
      <name val="Calibri"/>
      <family val="2"/>
      <charset val="162"/>
      <scheme val="minor"/>
    </font>
    <font>
      <sz val="8"/>
      <color rgb="FF3CB37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8"/>
      <color rgb="FF8A2BE2"/>
      <name val="Calibri"/>
      <family val="2"/>
      <charset val="162"/>
      <scheme val="minor"/>
    </font>
    <font>
      <b/>
      <sz val="8"/>
      <color rgb="FF002B54"/>
      <name val="Calibri"/>
      <family val="2"/>
      <charset val="162"/>
      <scheme val="minor"/>
    </font>
    <font>
      <b/>
      <sz val="8"/>
      <color rgb="FFDAA52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2B54"/>
      </left>
      <right style="thin">
        <color rgb="FF000000"/>
      </right>
      <top style="thin">
        <color rgb="FF002B5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2B54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2B54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2B5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2B54"/>
      </right>
      <top/>
      <bottom/>
      <diagonal/>
    </border>
    <border>
      <left/>
      <right/>
      <top/>
      <bottom style="thin">
        <color rgb="FF002B54"/>
      </bottom>
      <diagonal/>
    </border>
    <border>
      <left/>
      <right style="thin">
        <color rgb="FF002B54"/>
      </right>
      <top/>
      <bottom style="thin">
        <color rgb="FF002B5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4" fontId="1" fillId="0" borderId="0" xfId="1" applyNumberFormat="1" applyAlignment="1">
      <alignment wrapText="1"/>
    </xf>
    <xf numFmtId="4" fontId="1" fillId="0" borderId="0" xfId="1" applyNumberFormat="1"/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left" wrapText="1"/>
    </xf>
    <xf numFmtId="4" fontId="7" fillId="3" borderId="5" xfId="1" applyNumberFormat="1" applyFont="1" applyFill="1" applyBorder="1" applyAlignment="1">
      <alignment horizontal="right" wrapText="1"/>
    </xf>
    <xf numFmtId="4" fontId="6" fillId="4" borderId="4" xfId="1" applyNumberFormat="1" applyFont="1" applyFill="1" applyBorder="1" applyAlignment="1">
      <alignment horizontal="left" wrapText="1"/>
    </xf>
    <xf numFmtId="4" fontId="6" fillId="4" borderId="6" xfId="1" applyNumberFormat="1" applyFont="1" applyFill="1" applyBorder="1" applyAlignment="1">
      <alignment horizontal="right" wrapText="1"/>
    </xf>
    <xf numFmtId="4" fontId="6" fillId="4" borderId="7" xfId="1" applyNumberFormat="1" applyFont="1" applyFill="1" applyBorder="1" applyAlignment="1">
      <alignment horizontal="right" wrapText="1"/>
    </xf>
    <xf numFmtId="4" fontId="6" fillId="3" borderId="6" xfId="1" applyNumberFormat="1" applyFont="1" applyFill="1" applyBorder="1" applyAlignment="1">
      <alignment horizontal="right" wrapText="1"/>
    </xf>
    <xf numFmtId="4" fontId="6" fillId="3" borderId="7" xfId="1" applyNumberFormat="1" applyFont="1" applyFill="1" applyBorder="1" applyAlignment="1">
      <alignment horizontal="right" wrapText="1"/>
    </xf>
    <xf numFmtId="4" fontId="8" fillId="4" borderId="5" xfId="1" applyNumberFormat="1" applyFont="1" applyFill="1" applyBorder="1" applyAlignment="1">
      <alignment horizontal="right" wrapText="1"/>
    </xf>
    <xf numFmtId="4" fontId="8" fillId="3" borderId="5" xfId="1" applyNumberFormat="1" applyFont="1" applyFill="1" applyBorder="1" applyAlignment="1">
      <alignment horizontal="right" wrapText="1"/>
    </xf>
    <xf numFmtId="4" fontId="6" fillId="3" borderId="8" xfId="1" applyNumberFormat="1" applyFont="1" applyFill="1" applyBorder="1" applyAlignment="1">
      <alignment horizontal="left" wrapText="1"/>
    </xf>
    <xf numFmtId="4" fontId="6" fillId="3" borderId="9" xfId="1" applyNumberFormat="1" applyFont="1" applyFill="1" applyBorder="1" applyAlignment="1">
      <alignment horizontal="right" wrapText="1"/>
    </xf>
    <xf numFmtId="4" fontId="6" fillId="3" borderId="10" xfId="1" applyNumberFormat="1" applyFont="1" applyFill="1" applyBorder="1" applyAlignment="1">
      <alignment horizontal="right" wrapText="1"/>
    </xf>
    <xf numFmtId="4" fontId="4" fillId="0" borderId="0" xfId="1" applyNumberFormat="1" applyFont="1" applyAlignment="1">
      <alignment wrapText="1"/>
    </xf>
    <xf numFmtId="4" fontId="6" fillId="4" borderId="8" xfId="1" applyNumberFormat="1" applyFont="1" applyFill="1" applyBorder="1" applyAlignment="1">
      <alignment horizontal="left" wrapText="1"/>
    </xf>
    <xf numFmtId="4" fontId="6" fillId="4" borderId="9" xfId="1" applyNumberFormat="1" applyFont="1" applyFill="1" applyBorder="1" applyAlignment="1">
      <alignment horizontal="right" wrapText="1"/>
    </xf>
    <xf numFmtId="4" fontId="6" fillId="4" borderId="10" xfId="1" applyNumberFormat="1" applyFont="1" applyFill="1" applyBorder="1" applyAlignment="1">
      <alignment horizontal="right" wrapText="1"/>
    </xf>
    <xf numFmtId="4" fontId="5" fillId="2" borderId="11" xfId="1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1" fillId="0" borderId="12" xfId="1" applyNumberFormat="1" applyBorder="1"/>
    <xf numFmtId="4" fontId="6" fillId="3" borderId="6" xfId="1" applyNumberFormat="1" applyFont="1" applyFill="1" applyBorder="1" applyAlignment="1">
      <alignment horizontal="right"/>
    </xf>
    <xf numFmtId="4" fontId="10" fillId="3" borderId="5" xfId="1" applyNumberFormat="1" applyFont="1" applyFill="1" applyBorder="1" applyAlignment="1">
      <alignment horizontal="right"/>
    </xf>
    <xf numFmtId="4" fontId="6" fillId="4" borderId="6" xfId="1" applyNumberFormat="1" applyFont="1" applyFill="1" applyBorder="1" applyAlignment="1">
      <alignment horizontal="right"/>
    </xf>
    <xf numFmtId="4" fontId="11" fillId="4" borderId="5" xfId="1" applyNumberFormat="1" applyFont="1" applyFill="1" applyBorder="1" applyAlignment="1">
      <alignment horizontal="right"/>
    </xf>
    <xf numFmtId="4" fontId="11" fillId="3" borderId="5" xfId="1" applyNumberFormat="1" applyFont="1" applyFill="1" applyBorder="1" applyAlignment="1">
      <alignment horizontal="right"/>
    </xf>
    <xf numFmtId="4" fontId="10" fillId="4" borderId="5" xfId="1" applyNumberFormat="1" applyFont="1" applyFill="1" applyBorder="1" applyAlignment="1">
      <alignment horizontal="right"/>
    </xf>
    <xf numFmtId="4" fontId="6" fillId="4" borderId="9" xfId="1" applyNumberFormat="1" applyFont="1" applyFill="1" applyBorder="1" applyAlignment="1">
      <alignment horizontal="right"/>
    </xf>
    <xf numFmtId="4" fontId="1" fillId="0" borderId="13" xfId="1" applyNumberFormat="1" applyBorder="1"/>
    <xf numFmtId="4" fontId="1" fillId="0" borderId="14" xfId="1" applyNumberFormat="1" applyBorder="1"/>
    <xf numFmtId="4" fontId="7" fillId="3" borderId="4" xfId="1" applyNumberFormat="1" applyFont="1" applyFill="1" applyBorder="1" applyAlignment="1">
      <alignment horizontal="left" wrapText="1"/>
    </xf>
    <xf numFmtId="4" fontId="7" fillId="3" borderId="6" xfId="1" applyNumberFormat="1" applyFont="1" applyFill="1" applyBorder="1" applyAlignment="1">
      <alignment horizontal="right"/>
    </xf>
    <xf numFmtId="4" fontId="12" fillId="3" borderId="5" xfId="1" applyNumberFormat="1" applyFont="1" applyFill="1" applyBorder="1" applyAlignment="1">
      <alignment horizontal="right"/>
    </xf>
    <xf numFmtId="4" fontId="8" fillId="4" borderId="4" xfId="1" applyNumberFormat="1" applyFont="1" applyFill="1" applyBorder="1" applyAlignment="1">
      <alignment horizontal="left" wrapText="1"/>
    </xf>
    <xf numFmtId="4" fontId="8" fillId="4" borderId="6" xfId="1" applyNumberFormat="1" applyFont="1" applyFill="1" applyBorder="1" applyAlignment="1">
      <alignment horizontal="right"/>
    </xf>
    <xf numFmtId="4" fontId="12" fillId="4" borderId="5" xfId="1" applyNumberFormat="1" applyFont="1" applyFill="1" applyBorder="1" applyAlignment="1">
      <alignment horizontal="right"/>
    </xf>
    <xf numFmtId="4" fontId="8" fillId="3" borderId="4" xfId="1" applyNumberFormat="1" applyFont="1" applyFill="1" applyBorder="1" applyAlignment="1">
      <alignment horizontal="left" wrapText="1"/>
    </xf>
    <xf numFmtId="4" fontId="8" fillId="3" borderId="6" xfId="1" applyNumberFormat="1" applyFont="1" applyFill="1" applyBorder="1" applyAlignment="1">
      <alignment horizontal="right"/>
    </xf>
    <xf numFmtId="4" fontId="8" fillId="3" borderId="8" xfId="1" applyNumberFormat="1" applyFont="1" applyFill="1" applyBorder="1" applyAlignment="1">
      <alignment horizontal="left" wrapText="1"/>
    </xf>
    <xf numFmtId="4" fontId="8" fillId="3" borderId="9" xfId="1" applyNumberFormat="1" applyFont="1" applyFill="1" applyBorder="1" applyAlignment="1">
      <alignment horizontal="right"/>
    </xf>
    <xf numFmtId="4" fontId="10" fillId="4" borderId="5" xfId="1" applyNumberFormat="1" applyFont="1" applyFill="1" applyBorder="1" applyAlignment="1">
      <alignment horizontal="right" wrapText="1"/>
    </xf>
    <xf numFmtId="4" fontId="12" fillId="3" borderId="5" xfId="1" applyNumberFormat="1" applyFont="1" applyFill="1" applyBorder="1" applyAlignment="1">
      <alignment horizontal="right" wrapText="1"/>
    </xf>
    <xf numFmtId="4" fontId="10" fillId="3" borderId="5" xfId="1" applyNumberFormat="1" applyFont="1" applyFill="1" applyBorder="1" applyAlignment="1">
      <alignment horizontal="right" wrapText="1"/>
    </xf>
    <xf numFmtId="4" fontId="12" fillId="4" borderId="5" xfId="1" applyNumberFormat="1" applyFont="1" applyFill="1" applyBorder="1" applyAlignment="1">
      <alignment horizontal="right" wrapText="1"/>
    </xf>
    <xf numFmtId="4" fontId="14" fillId="3" borderId="5" xfId="1" applyNumberFormat="1" applyFont="1" applyFill="1" applyBorder="1" applyAlignment="1">
      <alignment horizontal="right" wrapText="1"/>
    </xf>
    <xf numFmtId="4" fontId="15" fillId="4" borderId="7" xfId="1" applyNumberFormat="1" applyFont="1" applyFill="1" applyBorder="1" applyAlignment="1">
      <alignment horizontal="right" wrapText="1"/>
    </xf>
    <xf numFmtId="4" fontId="15" fillId="3" borderId="7" xfId="1" applyNumberFormat="1" applyFont="1" applyFill="1" applyBorder="1" applyAlignment="1">
      <alignment horizontal="right" wrapText="1"/>
    </xf>
    <xf numFmtId="4" fontId="16" fillId="4" borderId="5" xfId="1" applyNumberFormat="1" applyFont="1" applyFill="1" applyBorder="1" applyAlignment="1">
      <alignment horizontal="right" wrapText="1"/>
    </xf>
    <xf numFmtId="4" fontId="16" fillId="3" borderId="5" xfId="1" applyNumberFormat="1" applyFont="1" applyFill="1" applyBorder="1" applyAlignment="1">
      <alignment horizontal="right" wrapText="1"/>
    </xf>
    <xf numFmtId="4" fontId="15" fillId="3" borderId="10" xfId="1" applyNumberFormat="1" applyFont="1" applyFill="1" applyBorder="1" applyAlignment="1">
      <alignment horizontal="right" wrapText="1"/>
    </xf>
    <xf numFmtId="4" fontId="2" fillId="0" borderId="0" xfId="1" applyNumberFormat="1" applyFont="1"/>
    <xf numFmtId="4" fontId="5" fillId="2" borderId="15" xfId="1" applyNumberFormat="1" applyFont="1" applyFill="1" applyBorder="1" applyAlignment="1">
      <alignment vertical="center" wrapText="1"/>
    </xf>
    <xf numFmtId="4" fontId="5" fillId="2" borderId="16" xfId="1" applyNumberFormat="1" applyFont="1" applyFill="1" applyBorder="1" applyAlignment="1">
      <alignment vertical="center" wrapText="1"/>
    </xf>
    <xf numFmtId="4" fontId="5" fillId="2" borderId="11" xfId="1" applyNumberFormat="1" applyFont="1" applyFill="1" applyBorder="1" applyAlignment="1">
      <alignment vertical="center" wrapText="1"/>
    </xf>
    <xf numFmtId="4" fontId="17" fillId="14" borderId="0" xfId="1" applyNumberFormat="1" applyFont="1" applyFill="1" applyAlignment="1">
      <alignment horizontal="left" vertical="center" wrapText="1"/>
    </xf>
    <xf numFmtId="4" fontId="13" fillId="5" borderId="13" xfId="1" applyNumberFormat="1" applyFont="1" applyFill="1" applyBorder="1" applyAlignment="1">
      <alignment horizontal="center" vertical="center"/>
    </xf>
    <xf numFmtId="4" fontId="13" fillId="6" borderId="13" xfId="1" applyNumberFormat="1" applyFont="1" applyFill="1" applyBorder="1" applyAlignment="1">
      <alignment horizontal="center" vertical="center"/>
    </xf>
    <xf numFmtId="4" fontId="13" fillId="7" borderId="17" xfId="1" applyNumberFormat="1" applyFont="1" applyFill="1" applyBorder="1" applyAlignment="1">
      <alignment horizontal="center" vertical="center"/>
    </xf>
    <xf numFmtId="4" fontId="13" fillId="11" borderId="17" xfId="1" applyNumberFormat="1" applyFont="1" applyFill="1" applyBorder="1" applyAlignment="1">
      <alignment horizontal="center" vertical="center"/>
    </xf>
    <xf numFmtId="4" fontId="13" fillId="12" borderId="17" xfId="1" applyNumberFormat="1" applyFont="1" applyFill="1" applyBorder="1" applyAlignment="1">
      <alignment horizontal="center" vertical="center"/>
    </xf>
    <xf numFmtId="4" fontId="13" fillId="13" borderId="17" xfId="1" applyNumberFormat="1" applyFont="1" applyFill="1" applyBorder="1" applyAlignment="1">
      <alignment horizontal="center" vertical="center"/>
    </xf>
    <xf numFmtId="4" fontId="13" fillId="8" borderId="17" xfId="1" applyNumberFormat="1" applyFont="1" applyFill="1" applyBorder="1" applyAlignment="1">
      <alignment horizontal="center" vertical="center"/>
    </xf>
    <xf numFmtId="4" fontId="13" fillId="9" borderId="17" xfId="1" applyNumberFormat="1" applyFont="1" applyFill="1" applyBorder="1" applyAlignment="1">
      <alignment horizontal="center" vertical="center"/>
    </xf>
    <xf numFmtId="4" fontId="13" fillId="10" borderId="17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 wrapText="1"/>
    </xf>
    <xf numFmtId="4" fontId="4" fillId="0" borderId="0" xfId="1" applyNumberFormat="1" applyFont="1" applyAlignment="1">
      <alignment horizontal="center" wrapText="1"/>
    </xf>
    <xf numFmtId="4" fontId="5" fillId="2" borderId="11" xfId="0" applyNumberFormat="1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12" xfId="0" applyNumberFormat="1" applyBorder="1"/>
    <xf numFmtId="4" fontId="6" fillId="3" borderId="4" xfId="0" applyNumberFormat="1" applyFont="1" applyFill="1" applyBorder="1" applyAlignment="1">
      <alignment horizontal="left" wrapText="1"/>
    </xf>
    <xf numFmtId="4" fontId="6" fillId="3" borderId="6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left" wrapText="1"/>
    </xf>
    <xf numFmtId="4" fontId="6" fillId="4" borderId="6" xfId="0" applyNumberFormat="1" applyFont="1" applyFill="1" applyBorder="1" applyAlignment="1">
      <alignment horizontal="right"/>
    </xf>
    <xf numFmtId="4" fontId="11" fillId="3" borderId="5" xfId="0" applyNumberFormat="1" applyFont="1" applyFill="1" applyBorder="1" applyAlignment="1">
      <alignment horizontal="right"/>
    </xf>
    <xf numFmtId="4" fontId="11" fillId="4" borderId="5" xfId="0" applyNumberFormat="1" applyFont="1" applyFill="1" applyBorder="1" applyAlignment="1">
      <alignment horizontal="right"/>
    </xf>
    <xf numFmtId="4" fontId="6" fillId="4" borderId="8" xfId="0" applyNumberFormat="1" applyFont="1" applyFill="1" applyBorder="1" applyAlignment="1">
      <alignment horizontal="left" wrapText="1"/>
    </xf>
    <xf numFmtId="4" fontId="6" fillId="4" borderId="9" xfId="0" applyNumberFormat="1" applyFont="1" applyFill="1" applyBorder="1" applyAlignment="1">
      <alignment horizontal="right"/>
    </xf>
    <xf numFmtId="4" fontId="0" fillId="0" borderId="13" xfId="0" applyNumberFormat="1" applyBorder="1"/>
    <xf numFmtId="4" fontId="0" fillId="0" borderId="14" xfId="0" applyNumberFormat="1" applyBorder="1"/>
  </cellXfs>
  <cellStyles count="3">
    <cellStyle name="Köprü 2" xfId="2" xr:uid="{E4CC15FF-9F86-4206-9237-3B078108457B}"/>
    <cellStyle name="Normal" xfId="0" builtinId="0"/>
    <cellStyle name="Normal 2" xfId="1" xr:uid="{1132FE88-0E4F-41AA-AFFE-23A010491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FAE5-1DDA-4D22-9751-8DBA060C4464}">
  <dimension ref="A1:CC211"/>
  <sheetViews>
    <sheetView tabSelected="1" workbookViewId="0">
      <selection activeCell="B2" sqref="B2"/>
    </sheetView>
  </sheetViews>
  <sheetFormatPr defaultRowHeight="14.4" x14ac:dyDescent="0.3"/>
  <cols>
    <col min="1" max="1" width="35.5546875" style="2" bestFit="1" customWidth="1"/>
    <col min="2" max="5" width="15.109375" style="2" bestFit="1" customWidth="1"/>
    <col min="6" max="6" width="15.109375" style="54" bestFit="1" customWidth="1"/>
    <col min="7" max="7" width="11" style="54" bestFit="1" customWidth="1"/>
    <col min="8" max="8" width="8" style="54" bestFit="1" customWidth="1"/>
    <col min="9" max="29" width="8.88671875" style="2"/>
    <col min="30" max="31" width="11.5546875" style="2" bestFit="1" customWidth="1"/>
    <col min="32" max="41" width="8.88671875" style="2"/>
    <col min="42" max="46" width="11.5546875" style="2" bestFit="1" customWidth="1"/>
    <col min="47" max="51" width="8.88671875" style="2"/>
    <col min="52" max="52" width="10" style="2" bestFit="1" customWidth="1"/>
    <col min="53" max="69" width="8.88671875" style="2"/>
    <col min="70" max="70" width="25.77734375" style="2" bestFit="1" customWidth="1"/>
    <col min="71" max="71" width="8.88671875" style="2"/>
    <col min="72" max="72" width="25.77734375" style="2" bestFit="1" customWidth="1"/>
    <col min="73" max="73" width="8.88671875" style="2"/>
    <col min="74" max="74" width="25.77734375" style="2" bestFit="1" customWidth="1"/>
    <col min="75" max="75" width="8.88671875" style="2"/>
    <col min="76" max="76" width="25.77734375" style="2" bestFit="1" customWidth="1"/>
    <col min="77" max="77" width="8.88671875" style="2"/>
    <col min="78" max="78" width="25.77734375" style="2" bestFit="1" customWidth="1"/>
    <col min="79" max="79" width="11.5546875" style="2" bestFit="1" customWidth="1"/>
    <col min="80" max="80" width="8.88671875" style="2"/>
    <col min="81" max="81" width="17.21875" style="2" bestFit="1" customWidth="1"/>
    <col min="82" max="16384" width="8.88671875" style="2"/>
  </cols>
  <sheetData>
    <row r="1" spans="1:81" ht="103.2" x14ac:dyDescent="0.3">
      <c r="A1" s="58" t="s">
        <v>377</v>
      </c>
      <c r="B1" s="59" t="s">
        <v>350</v>
      </c>
      <c r="C1" s="59"/>
      <c r="D1" s="59"/>
      <c r="E1" s="59"/>
      <c r="F1" s="59"/>
      <c r="G1" s="59"/>
      <c r="H1" s="59"/>
      <c r="I1" s="60" t="s">
        <v>354</v>
      </c>
      <c r="J1" s="60"/>
      <c r="K1" s="60"/>
      <c r="L1" s="60"/>
      <c r="M1" s="60"/>
      <c r="N1" s="60"/>
      <c r="O1" s="61" t="s">
        <v>355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5" t="s">
        <v>356</v>
      </c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6" t="s">
        <v>357</v>
      </c>
      <c r="AQ1" s="66"/>
      <c r="AR1" s="66"/>
      <c r="AS1" s="66"/>
      <c r="AT1" s="66"/>
      <c r="AU1" s="66"/>
      <c r="AV1" s="66"/>
      <c r="AW1" s="67" t="s">
        <v>358</v>
      </c>
      <c r="AX1" s="67"/>
      <c r="AY1" s="67"/>
      <c r="AZ1" s="67"/>
      <c r="BA1" s="67"/>
      <c r="BB1" s="67"/>
      <c r="BC1" s="67"/>
      <c r="BD1" s="62" t="s">
        <v>359</v>
      </c>
      <c r="BE1" s="62"/>
      <c r="BF1" s="62"/>
      <c r="BG1" s="62"/>
      <c r="BH1" s="62"/>
      <c r="BI1" s="62"/>
      <c r="BJ1" s="63" t="s">
        <v>365</v>
      </c>
      <c r="BK1" s="63"/>
      <c r="BL1" s="63"/>
      <c r="BM1" s="63"/>
      <c r="BN1" s="63"/>
      <c r="BO1" s="63"/>
      <c r="BP1" s="63"/>
      <c r="BQ1" s="64" t="s">
        <v>376</v>
      </c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</row>
    <row r="2" spans="1:81" ht="81.599999999999994" x14ac:dyDescent="0.3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5" t="s">
        <v>11</v>
      </c>
      <c r="G2" s="5" t="s">
        <v>351</v>
      </c>
      <c r="H2" s="5" t="s">
        <v>352</v>
      </c>
      <c r="I2" s="4" t="s">
        <v>221</v>
      </c>
      <c r="J2" s="4" t="s">
        <v>222</v>
      </c>
      <c r="K2" s="4" t="s">
        <v>223</v>
      </c>
      <c r="L2" s="4" t="s">
        <v>224</v>
      </c>
      <c r="M2" s="5" t="s">
        <v>225</v>
      </c>
      <c r="N2" s="5" t="s">
        <v>353</v>
      </c>
      <c r="O2" s="23" t="s">
        <v>227</v>
      </c>
      <c r="P2" s="23" t="s">
        <v>228</v>
      </c>
      <c r="Q2" s="23" t="s">
        <v>229</v>
      </c>
      <c r="R2" s="23" t="s">
        <v>230</v>
      </c>
      <c r="S2" s="23" t="s">
        <v>231</v>
      </c>
      <c r="T2" s="23" t="s">
        <v>232</v>
      </c>
      <c r="U2" s="23" t="s">
        <v>233</v>
      </c>
      <c r="V2" s="23" t="s">
        <v>234</v>
      </c>
      <c r="W2" s="23" t="s">
        <v>235</v>
      </c>
      <c r="X2" s="23" t="s">
        <v>236</v>
      </c>
      <c r="Y2" s="23" t="s">
        <v>237</v>
      </c>
      <c r="Z2" s="23" t="s">
        <v>238</v>
      </c>
      <c r="AA2" s="23" t="s">
        <v>239</v>
      </c>
      <c r="AB2" s="23" t="s">
        <v>240</v>
      </c>
      <c r="AC2" s="23" t="s">
        <v>241</v>
      </c>
      <c r="AD2" s="23" t="s">
        <v>227</v>
      </c>
      <c r="AE2" s="23" t="s">
        <v>283</v>
      </c>
      <c r="AF2" s="23" t="s">
        <v>230</v>
      </c>
      <c r="AG2" s="23" t="s">
        <v>284</v>
      </c>
      <c r="AH2" s="23" t="s">
        <v>232</v>
      </c>
      <c r="AI2" s="23" t="s">
        <v>285</v>
      </c>
      <c r="AJ2" s="23" t="s">
        <v>286</v>
      </c>
      <c r="AK2" s="23" t="s">
        <v>287</v>
      </c>
      <c r="AL2" s="23" t="s">
        <v>288</v>
      </c>
      <c r="AM2" s="23" t="s">
        <v>289</v>
      </c>
      <c r="AN2" s="23" t="s">
        <v>290</v>
      </c>
      <c r="AO2" s="23" t="s">
        <v>291</v>
      </c>
      <c r="AP2" s="4" t="s">
        <v>326</v>
      </c>
      <c r="AQ2" s="4" t="s">
        <v>327</v>
      </c>
      <c r="AR2" s="4" t="s">
        <v>328</v>
      </c>
      <c r="AS2" s="4" t="s">
        <v>329</v>
      </c>
      <c r="AT2" s="5" t="s">
        <v>330</v>
      </c>
      <c r="AU2" s="5" t="s">
        <v>351</v>
      </c>
      <c r="AV2" s="5" t="s">
        <v>352</v>
      </c>
      <c r="AW2" s="4" t="s">
        <v>326</v>
      </c>
      <c r="AX2" s="4" t="s">
        <v>327</v>
      </c>
      <c r="AY2" s="4" t="s">
        <v>328</v>
      </c>
      <c r="AZ2" s="4" t="s">
        <v>329</v>
      </c>
      <c r="BA2" s="5" t="s">
        <v>330</v>
      </c>
      <c r="BB2" s="5" t="s">
        <v>351</v>
      </c>
      <c r="BC2" s="5" t="s">
        <v>352</v>
      </c>
      <c r="BD2" s="4" t="s">
        <v>334</v>
      </c>
      <c r="BE2" s="4" t="s">
        <v>335</v>
      </c>
      <c r="BF2" s="4" t="s">
        <v>336</v>
      </c>
      <c r="BG2" s="4" t="s">
        <v>337</v>
      </c>
      <c r="BH2" s="5" t="s">
        <v>338</v>
      </c>
      <c r="BI2" s="5" t="s">
        <v>353</v>
      </c>
      <c r="BJ2" s="23" t="s">
        <v>360</v>
      </c>
      <c r="BK2" s="23" t="s">
        <v>361</v>
      </c>
      <c r="BL2" s="23" t="s">
        <v>362</v>
      </c>
      <c r="BM2" s="23" t="s">
        <v>363</v>
      </c>
      <c r="BN2" s="23" t="s">
        <v>364</v>
      </c>
      <c r="BO2" s="55" t="s">
        <v>340</v>
      </c>
      <c r="BP2" s="56" t="s">
        <v>341</v>
      </c>
      <c r="BQ2" s="23" t="s">
        <v>366</v>
      </c>
      <c r="BR2" s="23" t="s">
        <v>367</v>
      </c>
      <c r="BS2" s="23" t="s">
        <v>368</v>
      </c>
      <c r="BT2" s="23" t="s">
        <v>369</v>
      </c>
      <c r="BU2" s="23" t="s">
        <v>370</v>
      </c>
      <c r="BV2" s="23" t="s">
        <v>371</v>
      </c>
      <c r="BW2" s="23" t="s">
        <v>372</v>
      </c>
      <c r="BX2" s="23" t="s">
        <v>373</v>
      </c>
      <c r="BY2" s="23" t="s">
        <v>374</v>
      </c>
      <c r="BZ2" s="23" t="s">
        <v>375</v>
      </c>
      <c r="CA2" s="55" t="s">
        <v>342</v>
      </c>
      <c r="CB2" s="55" t="s">
        <v>343</v>
      </c>
      <c r="CC2" s="56" t="s">
        <v>344</v>
      </c>
    </row>
    <row r="3" spans="1:81" x14ac:dyDescent="0.3">
      <c r="A3" s="6" t="s">
        <v>12</v>
      </c>
      <c r="B3" s="7">
        <v>1205202</v>
      </c>
      <c r="C3" s="7">
        <v>1220755</v>
      </c>
      <c r="D3" s="7">
        <v>1652763</v>
      </c>
      <c r="E3" s="7">
        <v>1630435</v>
      </c>
      <c r="F3" s="48">
        <v>1255290</v>
      </c>
      <c r="G3" s="48">
        <f>IF(E3=0,100,(F3-E3)/E3*100)</f>
        <v>-23.008890265481298</v>
      </c>
      <c r="H3" s="48">
        <f>(F3/$F$3)*100</f>
        <v>100</v>
      </c>
      <c r="I3" s="11" t="e">
        <f>VLOOKUP($A:$A,'2-Dünya Çeyrek Yıllar İthalatı'!$A:$G,2,0)</f>
        <v>#N/A</v>
      </c>
      <c r="J3" s="11" t="e">
        <f>VLOOKUP($A:$A,'2-Dünya Çeyrek Yıllar İthalatı'!$A:$G,3,0)</f>
        <v>#N/A</v>
      </c>
      <c r="K3" s="11" t="e">
        <f>VLOOKUP($A:$A,'2-Dünya Çeyrek Yıllar İthalatı'!$A:$G,4,0)</f>
        <v>#N/A</v>
      </c>
      <c r="L3" s="11" t="e">
        <f>VLOOKUP($A:$A,'2-Dünya Çeyrek Yıllar İthalatı'!$A:$G,5,0)</f>
        <v>#N/A</v>
      </c>
      <c r="M3" s="12" t="e">
        <f>VLOOKUP($A:$A,'2-Dünya Çeyrek Yıllar İthalatı'!$A:$G,6,0)</f>
        <v>#N/A</v>
      </c>
      <c r="N3" s="12" t="e">
        <f>VLOOKUP($A:$A,'2-Dünya Çeyrek Yıllar İthalatı'!$A:$G,7,0)</f>
        <v>#N/A</v>
      </c>
      <c r="O3" s="6">
        <f>VLOOKUP($A:$A,'3-Türkiye İhracat Göstergeleri'!$A:$P,2,0)</f>
        <v>75774</v>
      </c>
      <c r="P3" s="25">
        <f>VLOOKUP($A:$A,'3-Türkiye İhracat Göstergeleri'!$A:$P,3,0)</f>
        <v>60274</v>
      </c>
      <c r="Q3" s="25">
        <f>VLOOKUP($A:$A,'3-Türkiye İhracat Göstergeleri'!$A:$P,4,0)</f>
        <v>100</v>
      </c>
      <c r="R3" s="25">
        <f>VLOOKUP($A:$A,'3-Türkiye İhracat Göstergeleri'!$A:$P,5,0)</f>
        <v>30809</v>
      </c>
      <c r="S3" s="26" t="str">
        <f>VLOOKUP($A:$A,'3-Türkiye İhracat Göstergeleri'!$A:$P,6,0)</f>
        <v>Tons</v>
      </c>
      <c r="T3" s="26">
        <f>VLOOKUP($A:$A,'3-Türkiye İhracat Göstergeleri'!$A:$P,7,0)</f>
        <v>2459</v>
      </c>
      <c r="U3" s="26">
        <f>VLOOKUP($A:$A,'3-Türkiye İhracat Göstergeleri'!$A:$P,8,0)</f>
        <v>19</v>
      </c>
      <c r="V3" s="25">
        <f>VLOOKUP($A:$A,'3-Türkiye İhracat Göstergeleri'!$A:$P,9,0)</f>
        <v>12</v>
      </c>
      <c r="W3" s="25">
        <f>VLOOKUP($A:$A,'3-Türkiye İhracat Göstergeleri'!$A:$P,10,0)</f>
        <v>-31</v>
      </c>
      <c r="X3" s="25">
        <f>VLOOKUP($A:$A,'3-Türkiye İhracat Göstergeleri'!$A:$P,11,0)</f>
        <v>0</v>
      </c>
      <c r="Y3" s="25">
        <f>VLOOKUP($A:$A,'3-Türkiye İhracat Göstergeleri'!$A:$P,12,0)</f>
        <v>100</v>
      </c>
      <c r="Z3" s="25">
        <f>VLOOKUP($A:$A,'3-Türkiye İhracat Göstergeleri'!$A:$P,13,0)</f>
        <v>2</v>
      </c>
      <c r="AA3" s="25">
        <f>VLOOKUP($A:$A,'3-Türkiye İhracat Göstergeleri'!$A:$P,14,0)</f>
        <v>0</v>
      </c>
      <c r="AB3" s="25">
        <f>VLOOKUP($A:$A,'3-Türkiye İhracat Göstergeleri'!$A:$P,15,0)</f>
        <v>0</v>
      </c>
      <c r="AC3" s="25">
        <f>VLOOKUP($A:$A,'3-Türkiye İhracat Göstergeleri'!$A:$P,16,0)</f>
        <v>0</v>
      </c>
      <c r="AD3" s="35">
        <f>VLOOKUP($A:$A,'4-Dünya İthalat Göstergeleri'!$A:$M,2,0)</f>
        <v>1255295</v>
      </c>
      <c r="AE3" s="29">
        <f>VLOOKUP($A:$A,'4-Dünya İthalat Göstergeleri'!$A:$M,3,0)</f>
        <v>-173077</v>
      </c>
      <c r="AF3" s="35">
        <f>VLOOKUP($A:$A,'4-Dünya İthalat Göstergeleri'!$A:$M,4,0)</f>
        <v>0</v>
      </c>
      <c r="AG3" s="35" t="str">
        <f>VLOOKUP($A:$A,'4-Dünya İthalat Göstergeleri'!$A:$M,5,0)</f>
        <v>No quantity</v>
      </c>
      <c r="AH3" s="35">
        <f>VLOOKUP($A:$A,'4-Dünya İthalat Göstergeleri'!$A:$M,6,0)</f>
        <v>0</v>
      </c>
      <c r="AI3" s="35">
        <f>VLOOKUP($A:$A,'4-Dünya İthalat Göstergeleri'!$A:$M,7,0)</f>
        <v>2</v>
      </c>
      <c r="AJ3" s="35">
        <f>VLOOKUP($A:$A,'4-Dünya İthalat Göstergeleri'!$A:$M,8,0)</f>
        <v>0</v>
      </c>
      <c r="AK3" s="35">
        <f>VLOOKUP($A:$A,'4-Dünya İthalat Göstergeleri'!$A:$M,9,0)</f>
        <v>-23</v>
      </c>
      <c r="AL3" s="35">
        <f>VLOOKUP($A:$A,'4-Dünya İthalat Göstergeleri'!$A:$M,10,0)</f>
        <v>100</v>
      </c>
      <c r="AM3" s="35">
        <f>VLOOKUP($A:$A,'4-Dünya İthalat Göstergeleri'!$A:$M,11,0)</f>
        <v>6357</v>
      </c>
      <c r="AN3" s="35" t="str">
        <f>VLOOKUP($A:$A,'4-Dünya İthalat Göstergeleri'!$A:$M,12,0)</f>
        <v>0.09</v>
      </c>
      <c r="AO3" s="35">
        <f>VLOOKUP($A:$A,'4-Dünya İthalat Göstergeleri'!$A:$M,13,0)</f>
        <v>0</v>
      </c>
      <c r="AP3" s="7">
        <f>VLOOKUP($A:$A,'5-Dünya Yıllar İhracatı'!$A:$H,2,0)</f>
        <v>1391677</v>
      </c>
      <c r="AQ3" s="7">
        <f>VLOOKUP($A:$A,'5-Dünya Yıllar İhracatı'!$A:$H,3,0)</f>
        <v>1155762</v>
      </c>
      <c r="AR3" s="7">
        <f>VLOOKUP($A:$A,'5-Dünya Yıllar İhracatı'!$A:$H,4,0)</f>
        <v>1524693</v>
      </c>
      <c r="AS3" s="7">
        <f>VLOOKUP($A:$A,'5-Dünya Yıllar İhracatı'!$A:$H,5,0)</f>
        <v>1376256</v>
      </c>
      <c r="AT3" s="7">
        <f>VLOOKUP($A:$A,'5-Dünya Yıllar İhracatı'!$A:$H,6,0)</f>
        <v>1082219</v>
      </c>
      <c r="AU3" s="7">
        <f>VLOOKUP($A:$A,'5-Dünya Yıllar İhracatı'!$A:$H,7,0)</f>
        <v>-21.364993140811013</v>
      </c>
      <c r="AV3" s="7">
        <f>VLOOKUP($A:$A,'5-Dünya Yıllar İhracatı'!$A:$H,8,0)</f>
        <v>100</v>
      </c>
      <c r="AW3" s="11">
        <f>VLOOKUP($A:$A,'6-Türkiye Yıllar İhracatı'!$A:$H,2,0)</f>
        <v>47630</v>
      </c>
      <c r="AX3" s="11">
        <f>VLOOKUP($A:$A,'6-Türkiye Yıllar İhracatı'!$A:$H,3,0)</f>
        <v>51035</v>
      </c>
      <c r="AY3" s="11">
        <f>VLOOKUP($A:$A,'6-Türkiye Yıllar İhracatı'!$A:$H,4,0)</f>
        <v>81418</v>
      </c>
      <c r="AZ3" s="11">
        <f>VLOOKUP($A:$A,'6-Türkiye Yıllar İhracatı'!$A:$H,5,0)</f>
        <v>110226</v>
      </c>
      <c r="BA3" s="12">
        <f>VLOOKUP($A:$A,'6-Türkiye Yıllar İhracatı'!$A:$H,6,0)</f>
        <v>75774</v>
      </c>
      <c r="BB3" s="11">
        <f>VLOOKUP($A:$A,'6-Türkiye Yıllar İhracatı'!$A:$H,7,0)</f>
        <v>-31.255783571934025</v>
      </c>
      <c r="BC3" s="12">
        <f>VLOOKUP($A:$A,'6-Türkiye Yıllar İhracatı'!$A:$H,8,0)</f>
        <v>100</v>
      </c>
      <c r="BD3" s="11">
        <f>VLOOKUP($A:$A,'7-Türkiye Çeyrek Yıllar İhracat'!$A:$G,2,0)</f>
        <v>18357</v>
      </c>
      <c r="BE3" s="11">
        <f>VLOOKUP($A:$A,'7-Türkiye Çeyrek Yıllar İhracat'!$A:$G,3,0)</f>
        <v>15362</v>
      </c>
      <c r="BF3" s="11">
        <f>VLOOKUP($A:$A,'7-Türkiye Çeyrek Yıllar İhracat'!$A:$G,4,0)</f>
        <v>20376</v>
      </c>
      <c r="BG3" s="11">
        <f>VLOOKUP($A:$A,'7-Türkiye Çeyrek Yıllar İhracat'!$A:$G,5,0)</f>
        <v>17967</v>
      </c>
      <c r="BH3" s="12">
        <f>VLOOKUP($A:$A,'7-Türkiye Çeyrek Yıllar İhracat'!$A:$G,6,0)</f>
        <v>18994</v>
      </c>
      <c r="BI3" s="12">
        <f>VLOOKUP($A:$A,'7-Türkiye Çeyrek Yıllar İhracat'!$A:$G,7,0)</f>
        <v>3.4700659149098438</v>
      </c>
      <c r="BJ3" s="11">
        <f>VLOOKUP($A:$A,'8-Türkiye Yıllar İhracat Birim '!$A:$H,2,0)</f>
        <v>2159</v>
      </c>
      <c r="BK3" s="11">
        <f>VLOOKUP($A:$A,'8-Türkiye Yıllar İhracat Birim '!$A:$H,3,0)</f>
        <v>2059</v>
      </c>
      <c r="BL3" s="11">
        <f>VLOOKUP($A:$A,'8-Türkiye Yıllar İhracat Birim '!$A:$H,4,0)</f>
        <v>2654</v>
      </c>
      <c r="BM3" s="11">
        <f>VLOOKUP($A:$A,'8-Türkiye Yıllar İhracat Birim '!$A:$H,5,0)</f>
        <v>2729</v>
      </c>
      <c r="BN3" s="11">
        <f>VLOOKUP($A:$A,'8-Türkiye Yıllar İhracat Birim '!$A:$H,6,0)</f>
        <v>2459</v>
      </c>
      <c r="BO3" s="11">
        <f>VLOOKUP($A:$A,'8-Türkiye Yıllar İhracat Birim '!$A:$H,7,0)</f>
        <v>75774</v>
      </c>
      <c r="BP3" s="12">
        <f>VLOOKUP($A:$A,'8-Türkiye Yıllar İhracat Birim '!$A:$H,8,0)</f>
        <v>30809</v>
      </c>
      <c r="BQ3" s="2">
        <f>VLOOKUP($A:$A,'9-Dünya Yıllar İthaları Birim F'!$A:$N,2,0)</f>
        <v>0</v>
      </c>
      <c r="BR3" s="2">
        <f>VLOOKUP($A:$A,'9-Dünya Yıllar İthaları Birim F'!$A:$N,3,0)</f>
        <v>0</v>
      </c>
      <c r="BS3" s="2">
        <f>VLOOKUP($A:$A,'9-Dünya Yıllar İthaları Birim F'!$A:$N,4,0)</f>
        <v>0</v>
      </c>
      <c r="BT3" s="2">
        <f>VLOOKUP($A:$A,'9-Dünya Yıllar İthaları Birim F'!$A:$N,5,0)</f>
        <v>0</v>
      </c>
      <c r="BU3" s="2">
        <f>VLOOKUP($A:$A,'9-Dünya Yıllar İthaları Birim F'!$A:$N,6,0)</f>
        <v>0</v>
      </c>
      <c r="BV3" s="2">
        <f>VLOOKUP($A:$A,'9-Dünya Yıllar İthaları Birim F'!$A:$N,7,0)</f>
        <v>0</v>
      </c>
      <c r="BW3" s="2">
        <f>VLOOKUP($A:$A,'9-Dünya Yıllar İthaları Birim F'!$A:$N,8,0)</f>
        <v>0</v>
      </c>
      <c r="BX3" s="2">
        <f>VLOOKUP($A:$A,'9-Dünya Yıllar İthaları Birim F'!$A:$N,9,0)</f>
        <v>0</v>
      </c>
      <c r="BY3" s="2">
        <f>VLOOKUP($A:$A,'9-Dünya Yıllar İthaları Birim F'!$A:$N,10,0)</f>
        <v>0</v>
      </c>
      <c r="BZ3" s="2">
        <f>VLOOKUP($A:$A,'9-Dünya Yıllar İthaları Birim F'!$A:$N,11,0)</f>
        <v>0</v>
      </c>
      <c r="CA3" s="2">
        <f>VLOOKUP($A:$A,'9-Dünya Yıllar İthaları Birim F'!$A:$N,12,0)</f>
        <v>1255290</v>
      </c>
      <c r="CB3" s="2">
        <f>VLOOKUP($A:$A,'9-Dünya Yıllar İthaları Birim F'!$A:$N,13,0)</f>
        <v>0</v>
      </c>
      <c r="CC3" s="2" t="str">
        <f>VLOOKUP($A:$A,'9-Dünya Yıllar İthaları Birim F'!$A:$N,14,0)</f>
        <v>No quantity</v>
      </c>
    </row>
    <row r="4" spans="1:81" x14ac:dyDescent="0.3">
      <c r="A4" s="8" t="s">
        <v>13</v>
      </c>
      <c r="B4" s="9">
        <v>321478</v>
      </c>
      <c r="C4" s="9">
        <v>322605</v>
      </c>
      <c r="D4" s="9">
        <v>449286</v>
      </c>
      <c r="E4" s="9">
        <v>542173</v>
      </c>
      <c r="F4" s="49">
        <v>375485</v>
      </c>
      <c r="G4" s="49">
        <f t="shared" ref="G4:G67" si="0">IF(E4=0,100,(F4-E4)/E4*100)</f>
        <v>-30.744430283322849</v>
      </c>
      <c r="H4" s="49">
        <f t="shared" ref="H4:H67" si="1">(F4/$F$3)*100</f>
        <v>29.91221152084379</v>
      </c>
      <c r="I4" s="9">
        <f>VLOOKUP($A:$A,'2-Dünya Çeyrek Yıllar İthalatı'!$A:$G,2,0)</f>
        <v>85908</v>
      </c>
      <c r="J4" s="9">
        <f>VLOOKUP($A:$A,'2-Dünya Çeyrek Yıllar İthalatı'!$A:$G,3,0)</f>
        <v>80065</v>
      </c>
      <c r="K4" s="9">
        <f>VLOOKUP($A:$A,'2-Dünya Çeyrek Yıllar İthalatı'!$A:$G,4,0)</f>
        <v>83653</v>
      </c>
      <c r="L4" s="9">
        <f>VLOOKUP($A:$A,'2-Dünya Çeyrek Yıllar İthalatı'!$A:$G,5,0)</f>
        <v>99600</v>
      </c>
      <c r="M4" s="10">
        <f>VLOOKUP($A:$A,'2-Dünya Çeyrek Yıllar İthalatı'!$A:$G,6,0)</f>
        <v>96858</v>
      </c>
      <c r="N4" s="10">
        <f>VLOOKUP($A:$A,'2-Dünya Çeyrek Yıllar İthalatı'!$A:$G,7,0)</f>
        <v>12.746193602458444</v>
      </c>
      <c r="O4" s="8">
        <f>VLOOKUP($A:$A,'3-Türkiye İhracat Göstergeleri'!$A:$P,2,0)</f>
        <v>24146</v>
      </c>
      <c r="P4" s="27">
        <f>VLOOKUP($A:$A,'3-Türkiye İhracat Göstergeleri'!$A:$P,3,0)</f>
        <v>24146</v>
      </c>
      <c r="Q4" s="28">
        <f>VLOOKUP($A:$A,'3-Türkiye İhracat Göstergeleri'!$A:$P,4,0)</f>
        <v>31.86581149206852</v>
      </c>
      <c r="R4" s="27">
        <f>VLOOKUP($A:$A,'3-Türkiye İhracat Göstergeleri'!$A:$P,5,0)</f>
        <v>10559</v>
      </c>
      <c r="S4" s="27" t="str">
        <f>VLOOKUP($A:$A,'3-Türkiye İhracat Göstergeleri'!$A:$P,6,0)</f>
        <v>Tons</v>
      </c>
      <c r="T4" s="27">
        <f>VLOOKUP($A:$A,'3-Türkiye İhracat Göstergeleri'!$A:$P,7,0)</f>
        <v>2287</v>
      </c>
      <c r="U4" s="27">
        <f>VLOOKUP($A:$A,'3-Türkiye İhracat Göstergeleri'!$A:$P,8,0)</f>
        <v>20</v>
      </c>
      <c r="V4" s="27">
        <f>VLOOKUP($A:$A,'3-Türkiye İhracat Göstergeleri'!$A:$P,9,0)</f>
        <v>12</v>
      </c>
      <c r="W4" s="27">
        <f>VLOOKUP($A:$A,'3-Türkiye İhracat Göstergeleri'!$A:$P,10,0)</f>
        <v>-47</v>
      </c>
      <c r="X4" s="27">
        <f>VLOOKUP($A:$A,'3-Türkiye İhracat Göstergeleri'!$A:$P,11,0)</f>
        <v>1</v>
      </c>
      <c r="Y4" s="27">
        <f>VLOOKUP($A:$A,'3-Türkiye İhracat Göstergeleri'!$A:$P,12,0)</f>
        <v>29.912092376692328</v>
      </c>
      <c r="Z4" s="27">
        <f>VLOOKUP($A:$A,'3-Türkiye İhracat Göstergeleri'!$A:$P,13,0)</f>
        <v>9</v>
      </c>
      <c r="AA4" s="27">
        <f>VLOOKUP($A:$A,'3-Türkiye İhracat Göstergeleri'!$A:$P,14,0)</f>
        <v>11636</v>
      </c>
      <c r="AB4" s="27" t="str">
        <f>VLOOKUP($A:$A,'3-Türkiye İhracat Göstergeleri'!$A:$P,15,0)</f>
        <v>0.27</v>
      </c>
      <c r="AC4" s="27">
        <f>VLOOKUP($A:$A,'3-Türkiye İhracat Göstergeleri'!$A:$P,16,0)</f>
        <v>0</v>
      </c>
      <c r="AD4" s="27">
        <f>VLOOKUP($A:$A,'4-Dünya İthalat Göstergeleri'!$A:$M,2,0)</f>
        <v>375485</v>
      </c>
      <c r="AE4" s="28">
        <f>VLOOKUP($A:$A,'4-Dünya İthalat Göstergeleri'!$A:$M,3,0)</f>
        <v>-347254</v>
      </c>
      <c r="AF4" s="30">
        <f>VLOOKUP($A:$A,'4-Dünya İthalat Göstergeleri'!$A:$M,4,0)</f>
        <v>145199</v>
      </c>
      <c r="AG4" s="30" t="str">
        <f>VLOOKUP($A:$A,'4-Dünya İthalat Göstergeleri'!$A:$M,5,0)</f>
        <v>Tons</v>
      </c>
      <c r="AH4" s="30">
        <f>VLOOKUP($A:$A,'4-Dünya İthalat Göstergeleri'!$A:$M,6,0)</f>
        <v>2586</v>
      </c>
      <c r="AI4" s="27">
        <f>VLOOKUP($A:$A,'4-Dünya İthalat Göstergeleri'!$A:$M,7,0)</f>
        <v>9</v>
      </c>
      <c r="AJ4" s="27">
        <f>VLOOKUP($A:$A,'4-Dünya İthalat Göstergeleri'!$A:$M,8,0)</f>
        <v>5</v>
      </c>
      <c r="AK4" s="27">
        <f>VLOOKUP($A:$A,'4-Dünya İthalat Göstergeleri'!$A:$M,9,0)</f>
        <v>-31</v>
      </c>
      <c r="AL4" s="27">
        <f>VLOOKUP($A:$A,'4-Dünya İthalat Göstergeleri'!$A:$M,10,0)</f>
        <v>29.912092376692328</v>
      </c>
      <c r="AM4" s="27">
        <f>VLOOKUP($A:$A,'4-Dünya İthalat Göstergeleri'!$A:$M,11,0)</f>
        <v>11636</v>
      </c>
      <c r="AN4" s="27" t="str">
        <f>VLOOKUP($A:$A,'4-Dünya İthalat Göstergeleri'!$A:$M,12,0)</f>
        <v>0.27</v>
      </c>
      <c r="AO4" s="27" t="str">
        <f>VLOOKUP($A:$A,'4-Dünya İthalat Göstergeleri'!$A:$M,13,0)</f>
        <v>0.7</v>
      </c>
      <c r="AP4" s="9">
        <f>VLOOKUP($A:$A,'5-Dünya Yıllar İhracatı'!$A:$H,2,0)</f>
        <v>29222</v>
      </c>
      <c r="AQ4" s="9">
        <f>VLOOKUP($A:$A,'5-Dünya Yıllar İhracatı'!$A:$H,3,0)</f>
        <v>24935</v>
      </c>
      <c r="AR4" s="9">
        <f>VLOOKUP($A:$A,'5-Dünya Yıllar İhracatı'!$A:$H,4,0)</f>
        <v>30806</v>
      </c>
      <c r="AS4" s="9">
        <f>VLOOKUP($A:$A,'5-Dünya Yıllar İhracatı'!$A:$H,5,0)</f>
        <v>32238</v>
      </c>
      <c r="AT4" s="10">
        <f>VLOOKUP($A:$A,'5-Dünya Yıllar İhracatı'!$A:$H,6,0)</f>
        <v>28231</v>
      </c>
      <c r="AU4" s="10">
        <f>VLOOKUP($A:$A,'5-Dünya Yıllar İhracatı'!$A:$H,7,0)</f>
        <v>-12.429431106148025</v>
      </c>
      <c r="AV4" s="10">
        <f>VLOOKUP($A:$A,'5-Dünya Yıllar İhracatı'!$A:$H,8,0)</f>
        <v>2.6086217299825636</v>
      </c>
      <c r="AW4" s="9">
        <f>VLOOKUP($A:$A,'6-Türkiye Yıllar İhracatı'!$A:$H,2,0)</f>
        <v>15442</v>
      </c>
      <c r="AX4" s="9">
        <f>VLOOKUP($A:$A,'6-Türkiye Yıllar İhracatı'!$A:$H,3,0)</f>
        <v>17942</v>
      </c>
      <c r="AY4" s="9">
        <f>VLOOKUP($A:$A,'6-Türkiye Yıllar İhracatı'!$A:$H,4,0)</f>
        <v>28230</v>
      </c>
      <c r="AZ4" s="9">
        <f>VLOOKUP($A:$A,'6-Türkiye Yıllar İhracatı'!$A:$H,5,0)</f>
        <v>45662</v>
      </c>
      <c r="BA4" s="10">
        <f>VLOOKUP($A:$A,'6-Türkiye Yıllar İhracatı'!$A:$H,6,0)</f>
        <v>24146</v>
      </c>
      <c r="BB4" s="9">
        <f>VLOOKUP($A:$A,'6-Türkiye Yıllar İhracatı'!$A:$H,7,0)</f>
        <v>-47.12014366431606</v>
      </c>
      <c r="BC4" s="10">
        <f>VLOOKUP($A:$A,'6-Türkiye Yıllar İhracatı'!$A:$H,8,0)</f>
        <v>31.86581149206852</v>
      </c>
      <c r="BD4" s="9">
        <f>VLOOKUP($A:$A,'7-Türkiye Çeyrek Yıllar İhracat'!$A:$G,2,0)</f>
        <v>6076</v>
      </c>
      <c r="BE4" s="9">
        <f>VLOOKUP($A:$A,'7-Türkiye Çeyrek Yıllar İhracat'!$A:$G,3,0)</f>
        <v>3507</v>
      </c>
      <c r="BF4" s="9">
        <f>VLOOKUP($A:$A,'7-Türkiye Çeyrek Yıllar İhracat'!$A:$G,4,0)</f>
        <v>7210</v>
      </c>
      <c r="BG4" s="9">
        <f>VLOOKUP($A:$A,'7-Türkiye Çeyrek Yıllar İhracat'!$A:$G,5,0)</f>
        <v>5816</v>
      </c>
      <c r="BH4" s="10">
        <f>VLOOKUP($A:$A,'7-Türkiye Çeyrek Yıllar İhracat'!$A:$G,6,0)</f>
        <v>5735</v>
      </c>
      <c r="BI4" s="12">
        <f>VLOOKUP($A:$A,'7-Türkiye Çeyrek Yıllar İhracat'!$A:$G,7,0)</f>
        <v>-5.6122448979591839</v>
      </c>
      <c r="BJ4" s="9">
        <f>VLOOKUP($A:$A,'8-Türkiye Yıllar İhracat Birim '!$A:$H,2,0)</f>
        <v>1926</v>
      </c>
      <c r="BK4" s="9">
        <f>VLOOKUP($A:$A,'8-Türkiye Yıllar İhracat Birim '!$A:$H,3,0)</f>
        <v>1808</v>
      </c>
      <c r="BL4" s="9">
        <f>VLOOKUP($A:$A,'8-Türkiye Yıllar İhracat Birim '!$A:$H,4,0)</f>
        <v>2426</v>
      </c>
      <c r="BM4" s="9">
        <f>VLOOKUP($A:$A,'8-Türkiye Yıllar İhracat Birim '!$A:$H,5,0)</f>
        <v>2590</v>
      </c>
      <c r="BN4" s="9">
        <f>VLOOKUP($A:$A,'8-Türkiye Yıllar İhracat Birim '!$A:$H,6,0)</f>
        <v>2287</v>
      </c>
      <c r="BO4" s="9">
        <f>VLOOKUP($A:$A,'8-Türkiye Yıllar İhracat Birim '!$A:$H,7,0)</f>
        <v>24146</v>
      </c>
      <c r="BP4" s="10">
        <f>VLOOKUP($A:$A,'8-Türkiye Yıllar İhracat Birim '!$A:$H,8,0)</f>
        <v>10559</v>
      </c>
      <c r="BQ4" s="2">
        <f>VLOOKUP($A:$A,'9-Dünya Yıllar İthaları Birim F'!$A:$N,2,0)</f>
        <v>2523</v>
      </c>
      <c r="BR4" s="2" t="str">
        <f>VLOOKUP($A:$A,'9-Dünya Yıllar İthaları Birim F'!$A:$N,3,0)</f>
        <v>US Dollar/Tons</v>
      </c>
      <c r="BS4" s="2">
        <f>VLOOKUP($A:$A,'9-Dünya Yıllar İthaları Birim F'!$A:$N,4,0)</f>
        <v>2327</v>
      </c>
      <c r="BT4" s="2" t="str">
        <f>VLOOKUP($A:$A,'9-Dünya Yıllar İthaları Birim F'!$A:$N,5,0)</f>
        <v>US Dollar/Tons</v>
      </c>
      <c r="BU4" s="2">
        <f>VLOOKUP($A:$A,'9-Dünya Yıllar İthaları Birim F'!$A:$N,6,0)</f>
        <v>2702</v>
      </c>
      <c r="BV4" s="2" t="str">
        <f>VLOOKUP($A:$A,'9-Dünya Yıllar İthaları Birim F'!$A:$N,7,0)</f>
        <v>US Dollar/Tons</v>
      </c>
      <c r="BW4" s="2">
        <f>VLOOKUP($A:$A,'9-Dünya Yıllar İthaları Birim F'!$A:$N,8,0)</f>
        <v>3023</v>
      </c>
      <c r="BX4" s="2" t="str">
        <f>VLOOKUP($A:$A,'9-Dünya Yıllar İthaları Birim F'!$A:$N,9,0)</f>
        <v>US Dollar/Tons</v>
      </c>
      <c r="BY4" s="2">
        <f>VLOOKUP($A:$A,'9-Dünya Yıllar İthaları Birim F'!$A:$N,10,0)</f>
        <v>2586</v>
      </c>
      <c r="BZ4" s="2" t="str">
        <f>VLOOKUP($A:$A,'9-Dünya Yıllar İthaları Birim F'!$A:$N,11,0)</f>
        <v>US Dollar/Tons</v>
      </c>
      <c r="CA4" s="2">
        <f>VLOOKUP($A:$A,'9-Dünya Yıllar İthaları Birim F'!$A:$N,12,0)</f>
        <v>375485</v>
      </c>
      <c r="CB4" s="2">
        <f>VLOOKUP($A:$A,'9-Dünya Yıllar İthaları Birim F'!$A:$N,13,0)</f>
        <v>145199</v>
      </c>
      <c r="CC4" s="2" t="str">
        <f>VLOOKUP($A:$A,'9-Dünya Yıllar İthaları Birim F'!$A:$N,14,0)</f>
        <v>Tons</v>
      </c>
    </row>
    <row r="5" spans="1:81" x14ac:dyDescent="0.3">
      <c r="A5" s="6" t="s">
        <v>14</v>
      </c>
      <c r="B5" s="11">
        <v>63244</v>
      </c>
      <c r="C5" s="11">
        <v>62745</v>
      </c>
      <c r="D5" s="11">
        <v>98532</v>
      </c>
      <c r="E5" s="11">
        <v>69556</v>
      </c>
      <c r="F5" s="50">
        <v>64752</v>
      </c>
      <c r="G5" s="50">
        <f t="shared" si="0"/>
        <v>-6.9066651331301392</v>
      </c>
      <c r="H5" s="50">
        <f t="shared" si="1"/>
        <v>5.158329947661497</v>
      </c>
      <c r="I5" s="11">
        <f>VLOOKUP($A:$A,'2-Dünya Çeyrek Yıllar İthalatı'!$A:$G,2,0)</f>
        <v>17038</v>
      </c>
      <c r="J5" s="11">
        <f>VLOOKUP($A:$A,'2-Dünya Çeyrek Yıllar İthalatı'!$A:$G,3,0)</f>
        <v>17707</v>
      </c>
      <c r="K5" s="11">
        <f>VLOOKUP($A:$A,'2-Dünya Çeyrek Yıllar İthalatı'!$A:$G,4,0)</f>
        <v>17982</v>
      </c>
      <c r="L5" s="11">
        <f>VLOOKUP($A:$A,'2-Dünya Çeyrek Yıllar İthalatı'!$A:$G,5,0)</f>
        <v>16152</v>
      </c>
      <c r="M5" s="12">
        <f>VLOOKUP($A:$A,'2-Dünya Çeyrek Yıllar İthalatı'!$A:$G,6,0)</f>
        <v>15294</v>
      </c>
      <c r="N5" s="12">
        <f>VLOOKUP($A:$A,'2-Dünya Çeyrek Yıllar İthalatı'!$A:$G,7,0)</f>
        <v>-10.235943185819933</v>
      </c>
      <c r="O5" s="6">
        <f>VLOOKUP($A:$A,'3-Türkiye İhracat Göstergeleri'!$A:$P,2,0)</f>
        <v>11046</v>
      </c>
      <c r="P5" s="25">
        <f>VLOOKUP($A:$A,'3-Türkiye İhracat Göstergeleri'!$A:$P,3,0)</f>
        <v>10109</v>
      </c>
      <c r="Q5" s="29">
        <f>VLOOKUP($A:$A,'3-Türkiye İhracat Göstergeleri'!$A:$P,4,0)</f>
        <v>14.577559585081953</v>
      </c>
      <c r="R5" s="25">
        <f>VLOOKUP($A:$A,'3-Türkiye İhracat Göstergeleri'!$A:$P,5,0)</f>
        <v>4307</v>
      </c>
      <c r="S5" s="25" t="str">
        <f>VLOOKUP($A:$A,'3-Türkiye İhracat Göstergeleri'!$A:$P,6,0)</f>
        <v>Tons</v>
      </c>
      <c r="T5" s="25">
        <f>VLOOKUP($A:$A,'3-Türkiye İhracat Göstergeleri'!$A:$P,7,0)</f>
        <v>2565</v>
      </c>
      <c r="U5" s="25">
        <f>VLOOKUP($A:$A,'3-Türkiye İhracat Göstergeleri'!$A:$P,8,0)</f>
        <v>52</v>
      </c>
      <c r="V5" s="25">
        <f>VLOOKUP($A:$A,'3-Türkiye İhracat Göstergeleri'!$A:$P,9,0)</f>
        <v>45</v>
      </c>
      <c r="W5" s="25">
        <f>VLOOKUP($A:$A,'3-Türkiye İhracat Göstergeleri'!$A:$P,10,0)</f>
        <v>26</v>
      </c>
      <c r="X5" s="25">
        <f>VLOOKUP($A:$A,'3-Türkiye İhracat Göstergeleri'!$A:$P,11,0)</f>
        <v>2</v>
      </c>
      <c r="Y5" s="25">
        <f>VLOOKUP($A:$A,'3-Türkiye İhracat Göstergeleri'!$A:$P,12,0)</f>
        <v>5.1583094013757718</v>
      </c>
      <c r="Z5" s="25">
        <f>VLOOKUP($A:$A,'3-Türkiye İhracat Göstergeleri'!$A:$P,13,0)</f>
        <v>2</v>
      </c>
      <c r="AA5" s="25">
        <f>VLOOKUP($A:$A,'3-Türkiye İhracat Göstergeleri'!$A:$P,14,0)</f>
        <v>1593</v>
      </c>
      <c r="AB5" s="25" t="str">
        <f>VLOOKUP($A:$A,'3-Türkiye İhracat Göstergeleri'!$A:$P,15,0)</f>
        <v>0.14</v>
      </c>
      <c r="AC5" s="25">
        <f>VLOOKUP($A:$A,'3-Türkiye İhracat Göstergeleri'!$A:$P,16,0)</f>
        <v>0</v>
      </c>
      <c r="AD5" s="25">
        <f>VLOOKUP($A:$A,'4-Dünya İthalat Göstergeleri'!$A:$M,2,0)</f>
        <v>64752</v>
      </c>
      <c r="AE5" s="29">
        <f>VLOOKUP($A:$A,'4-Dünya İthalat Göstergeleri'!$A:$M,3,0)</f>
        <v>-18592</v>
      </c>
      <c r="AF5" s="36">
        <f>VLOOKUP($A:$A,'4-Dünya İthalat Göstergeleri'!$A:$M,4,0)</f>
        <v>19973</v>
      </c>
      <c r="AG5" s="36" t="str">
        <f>VLOOKUP($A:$A,'4-Dünya İthalat Göstergeleri'!$A:$M,5,0)</f>
        <v>Tons</v>
      </c>
      <c r="AH5" s="36">
        <f>VLOOKUP($A:$A,'4-Dünya İthalat Göstergeleri'!$A:$M,6,0)</f>
        <v>3242</v>
      </c>
      <c r="AI5" s="25">
        <f>VLOOKUP($A:$A,'4-Dünya İthalat Göstergeleri'!$A:$M,7,0)</f>
        <v>2</v>
      </c>
      <c r="AJ5" s="25">
        <f>VLOOKUP($A:$A,'4-Dünya İthalat Göstergeleri'!$A:$M,8,0)</f>
        <v>-4</v>
      </c>
      <c r="AK5" s="25">
        <f>VLOOKUP($A:$A,'4-Dünya İthalat Göstergeleri'!$A:$M,9,0)</f>
        <v>-7</v>
      </c>
      <c r="AL5" s="25">
        <f>VLOOKUP($A:$A,'4-Dünya İthalat Göstergeleri'!$A:$M,10,0)</f>
        <v>5.1583094013757718</v>
      </c>
      <c r="AM5" s="25">
        <f>VLOOKUP($A:$A,'4-Dünya İthalat Göstergeleri'!$A:$M,11,0)</f>
        <v>1593</v>
      </c>
      <c r="AN5" s="25" t="str">
        <f>VLOOKUP($A:$A,'4-Dünya İthalat Göstergeleri'!$A:$M,12,0)</f>
        <v>0.14</v>
      </c>
      <c r="AO5" s="25">
        <f>VLOOKUP($A:$A,'4-Dünya İthalat Göstergeleri'!$A:$M,13,0)</f>
        <v>45506</v>
      </c>
      <c r="AP5" s="11">
        <f>VLOOKUP($A:$A,'5-Dünya Yıllar İhracatı'!$A:$H,2,0)</f>
        <v>46877</v>
      </c>
      <c r="AQ5" s="11">
        <f>VLOOKUP($A:$A,'5-Dünya Yıllar İhracatı'!$A:$H,3,0)</f>
        <v>43054</v>
      </c>
      <c r="AR5" s="11">
        <f>VLOOKUP($A:$A,'5-Dünya Yıllar İhracatı'!$A:$H,4,0)</f>
        <v>51287</v>
      </c>
      <c r="AS5" s="11">
        <f>VLOOKUP($A:$A,'5-Dünya Yıllar İhracatı'!$A:$H,5,0)</f>
        <v>45975</v>
      </c>
      <c r="AT5" s="12">
        <f>VLOOKUP($A:$A,'5-Dünya Yıllar İhracatı'!$A:$H,6,0)</f>
        <v>46160</v>
      </c>
      <c r="AU5" s="12">
        <f>VLOOKUP($A:$A,'5-Dünya Yıllar İhracatı'!$A:$H,7,0)</f>
        <v>0.4023926046764546</v>
      </c>
      <c r="AV5" s="12">
        <f>VLOOKUP($A:$A,'5-Dünya Yıllar İhracatı'!$A:$H,8,0)</f>
        <v>4.2653104408627085</v>
      </c>
      <c r="AW5" s="11">
        <f>VLOOKUP($A:$A,'6-Türkiye Yıllar İhracatı'!$A:$H,2,0)</f>
        <v>2193</v>
      </c>
      <c r="AX5" s="11">
        <f>VLOOKUP($A:$A,'6-Türkiye Yıllar İhracatı'!$A:$H,3,0)</f>
        <v>3307</v>
      </c>
      <c r="AY5" s="11">
        <f>VLOOKUP($A:$A,'6-Türkiye Yıllar İhracatı'!$A:$H,4,0)</f>
        <v>9584</v>
      </c>
      <c r="AZ5" s="11">
        <f>VLOOKUP($A:$A,'6-Türkiye Yıllar İhracatı'!$A:$H,5,0)</f>
        <v>8798</v>
      </c>
      <c r="BA5" s="12">
        <f>VLOOKUP($A:$A,'6-Türkiye Yıllar İhracatı'!$A:$H,6,0)</f>
        <v>11046</v>
      </c>
      <c r="BB5" s="11">
        <f>VLOOKUP($A:$A,'6-Türkiye Yıllar İhracatı'!$A:$H,7,0)</f>
        <v>25.551261650375086</v>
      </c>
      <c r="BC5" s="12">
        <f>VLOOKUP($A:$A,'6-Türkiye Yıllar İhracatı'!$A:$H,8,0)</f>
        <v>14.577559585081953</v>
      </c>
      <c r="BD5" s="11">
        <f>VLOOKUP($A:$A,'7-Türkiye Çeyrek Yıllar İhracat'!$A:$G,2,0)</f>
        <v>2845</v>
      </c>
      <c r="BE5" s="11">
        <f>VLOOKUP($A:$A,'7-Türkiye Çeyrek Yıllar İhracat'!$A:$G,3,0)</f>
        <v>2631</v>
      </c>
      <c r="BF5" s="11">
        <f>VLOOKUP($A:$A,'7-Türkiye Çeyrek Yıllar İhracat'!$A:$G,4,0)</f>
        <v>3131</v>
      </c>
      <c r="BG5" s="11">
        <f>VLOOKUP($A:$A,'7-Türkiye Çeyrek Yıllar İhracat'!$A:$G,5,0)</f>
        <v>3106</v>
      </c>
      <c r="BH5" s="12">
        <f>VLOOKUP($A:$A,'7-Türkiye Çeyrek Yıllar İhracat'!$A:$G,6,0)</f>
        <v>2581</v>
      </c>
      <c r="BI5" s="12">
        <f>VLOOKUP($A:$A,'7-Türkiye Çeyrek Yıllar İhracat'!$A:$G,7,0)</f>
        <v>-9.2794376098418265</v>
      </c>
      <c r="BJ5" s="11">
        <f>VLOOKUP($A:$A,'8-Türkiye Yıllar İhracat Birim '!$A:$H,2,0)</f>
        <v>2299</v>
      </c>
      <c r="BK5" s="11">
        <f>VLOOKUP($A:$A,'8-Türkiye Yıllar İhracat Birim '!$A:$H,3,0)</f>
        <v>2279</v>
      </c>
      <c r="BL5" s="11">
        <f>VLOOKUP($A:$A,'8-Türkiye Yıllar İhracat Birim '!$A:$H,4,0)</f>
        <v>2844</v>
      </c>
      <c r="BM5" s="11">
        <f>VLOOKUP($A:$A,'8-Türkiye Yıllar İhracat Birim '!$A:$H,5,0)</f>
        <v>2968</v>
      </c>
      <c r="BN5" s="11">
        <f>VLOOKUP($A:$A,'8-Türkiye Yıllar İhracat Birim '!$A:$H,6,0)</f>
        <v>2565</v>
      </c>
      <c r="BO5" s="11">
        <f>VLOOKUP($A:$A,'8-Türkiye Yıllar İhracat Birim '!$A:$H,7,0)</f>
        <v>11046</v>
      </c>
      <c r="BP5" s="12">
        <f>VLOOKUP($A:$A,'8-Türkiye Yıllar İhracat Birim '!$A:$H,8,0)</f>
        <v>4307</v>
      </c>
      <c r="BQ5" s="2">
        <f>VLOOKUP($A:$A,'9-Dünya Yıllar İthaları Birim F'!$A:$N,2,0)</f>
        <v>2655</v>
      </c>
      <c r="BR5" s="2" t="str">
        <f>VLOOKUP($A:$A,'9-Dünya Yıllar İthaları Birim F'!$A:$N,3,0)</f>
        <v>US Dollar/Tons</v>
      </c>
      <c r="BS5" s="2">
        <f>VLOOKUP($A:$A,'9-Dünya Yıllar İthaları Birim F'!$A:$N,4,0)</f>
        <v>2838</v>
      </c>
      <c r="BT5" s="2" t="str">
        <f>VLOOKUP($A:$A,'9-Dünya Yıllar İthaları Birim F'!$A:$N,5,0)</f>
        <v>US Dollar/Tons</v>
      </c>
      <c r="BU5" s="2">
        <f>VLOOKUP($A:$A,'9-Dünya Yıllar İthaları Birim F'!$A:$N,6,0)</f>
        <v>0</v>
      </c>
      <c r="BV5" s="2">
        <f>VLOOKUP($A:$A,'9-Dünya Yıllar İthaları Birim F'!$A:$N,7,0)</f>
        <v>0</v>
      </c>
      <c r="BW5" s="2">
        <f>VLOOKUP($A:$A,'9-Dünya Yıllar İthaları Birim F'!$A:$N,8,0)</f>
        <v>3114</v>
      </c>
      <c r="BX5" s="2" t="str">
        <f>VLOOKUP($A:$A,'9-Dünya Yıllar İthaları Birim F'!$A:$N,9,0)</f>
        <v>US Dollar/Tons</v>
      </c>
      <c r="BY5" s="2">
        <f>VLOOKUP($A:$A,'9-Dünya Yıllar İthaları Birim F'!$A:$N,10,0)</f>
        <v>3242</v>
      </c>
      <c r="BZ5" s="2" t="str">
        <f>VLOOKUP($A:$A,'9-Dünya Yıllar İthaları Birim F'!$A:$N,11,0)</f>
        <v>US Dollar/Tons</v>
      </c>
      <c r="CA5" s="2">
        <f>VLOOKUP($A:$A,'9-Dünya Yıllar İthaları Birim F'!$A:$N,12,0)</f>
        <v>64752</v>
      </c>
      <c r="CB5" s="2">
        <f>VLOOKUP($A:$A,'9-Dünya Yıllar İthaları Birim F'!$A:$N,13,0)</f>
        <v>19973</v>
      </c>
      <c r="CC5" s="2" t="str">
        <f>VLOOKUP($A:$A,'9-Dünya Yıllar İthaları Birim F'!$A:$N,14,0)</f>
        <v>Tons</v>
      </c>
    </row>
    <row r="6" spans="1:81" x14ac:dyDescent="0.3">
      <c r="A6" s="8" t="s">
        <v>15</v>
      </c>
      <c r="B6" s="9">
        <v>36758</v>
      </c>
      <c r="C6" s="9">
        <v>48564</v>
      </c>
      <c r="D6" s="9">
        <v>60141</v>
      </c>
      <c r="E6" s="9">
        <v>64977</v>
      </c>
      <c r="F6" s="49">
        <v>42385</v>
      </c>
      <c r="G6" s="49">
        <f t="shared" si="0"/>
        <v>-34.769226033827358</v>
      </c>
      <c r="H6" s="49">
        <f t="shared" si="1"/>
        <v>3.3765106071107076</v>
      </c>
      <c r="I6" s="9">
        <f>VLOOKUP($A:$A,'2-Dünya Çeyrek Yıllar İthalatı'!$A:$G,2,0)</f>
        <v>9512</v>
      </c>
      <c r="J6" s="9">
        <f>VLOOKUP($A:$A,'2-Dünya Çeyrek Yıllar İthalatı'!$A:$G,3,0)</f>
        <v>9502</v>
      </c>
      <c r="K6" s="9">
        <f>VLOOKUP($A:$A,'2-Dünya Çeyrek Yıllar İthalatı'!$A:$G,4,0)</f>
        <v>13166</v>
      </c>
      <c r="L6" s="9">
        <f>VLOOKUP($A:$A,'2-Dünya Çeyrek Yıllar İthalatı'!$A:$G,5,0)</f>
        <v>17442</v>
      </c>
      <c r="M6" s="10">
        <f>VLOOKUP($A:$A,'2-Dünya Çeyrek Yıllar İthalatı'!$A:$G,6,0)</f>
        <v>15656</v>
      </c>
      <c r="N6" s="10">
        <f>VLOOKUP($A:$A,'2-Dünya Çeyrek Yıllar İthalatı'!$A:$G,7,0)</f>
        <v>64.592094196804041</v>
      </c>
      <c r="O6" s="8">
        <f>VLOOKUP($A:$A,'3-Türkiye İhracat Göstergeleri'!$A:$P,2,0)</f>
        <v>2091</v>
      </c>
      <c r="P6" s="27">
        <f>VLOOKUP($A:$A,'3-Türkiye İhracat Göstergeleri'!$A:$P,3,0)</f>
        <v>2091</v>
      </c>
      <c r="Q6" s="28">
        <f>VLOOKUP($A:$A,'3-Türkiye İhracat Göstergeleri'!$A:$P,4,0)</f>
        <v>2.7595217356877031</v>
      </c>
      <c r="R6" s="27">
        <f>VLOOKUP($A:$A,'3-Türkiye İhracat Göstergeleri'!$A:$P,5,0)</f>
        <v>691</v>
      </c>
      <c r="S6" s="27" t="str">
        <f>VLOOKUP($A:$A,'3-Türkiye İhracat Göstergeleri'!$A:$P,6,0)</f>
        <v>Tons</v>
      </c>
      <c r="T6" s="27">
        <f>VLOOKUP($A:$A,'3-Türkiye İhracat Göstergeleri'!$A:$P,7,0)</f>
        <v>3026</v>
      </c>
      <c r="U6" s="27">
        <f>VLOOKUP($A:$A,'3-Türkiye İhracat Göstergeleri'!$A:$P,8,0)</f>
        <v>27</v>
      </c>
      <c r="V6" s="27">
        <f>VLOOKUP($A:$A,'3-Türkiye İhracat Göstergeleri'!$A:$P,9,0)</f>
        <v>18</v>
      </c>
      <c r="W6" s="27">
        <f>VLOOKUP($A:$A,'3-Türkiye İhracat Göstergeleri'!$A:$P,10,0)</f>
        <v>-32</v>
      </c>
      <c r="X6" s="27">
        <f>VLOOKUP($A:$A,'3-Türkiye İhracat Göstergeleri'!$A:$P,11,0)</f>
        <v>3</v>
      </c>
      <c r="Y6" s="27">
        <f>VLOOKUP($A:$A,'3-Türkiye İhracat Göstergeleri'!$A:$P,12,0)</f>
        <v>3.3764971580385486</v>
      </c>
      <c r="Z6" s="27">
        <f>VLOOKUP($A:$A,'3-Türkiye İhracat Göstergeleri'!$A:$P,13,0)</f>
        <v>6</v>
      </c>
      <c r="AA6" s="27">
        <f>VLOOKUP($A:$A,'3-Türkiye İhracat Göstergeleri'!$A:$P,14,0)</f>
        <v>7399</v>
      </c>
      <c r="AB6" s="27" t="str">
        <f>VLOOKUP($A:$A,'3-Türkiye İhracat Göstergeleri'!$A:$P,15,0)</f>
        <v>0.22</v>
      </c>
      <c r="AC6" s="27">
        <f>VLOOKUP($A:$A,'3-Türkiye İhracat Göstergeleri'!$A:$P,16,0)</f>
        <v>0</v>
      </c>
      <c r="AD6" s="27">
        <f>VLOOKUP($A:$A,'4-Dünya İthalat Göstergeleri'!$A:$M,2,0)</f>
        <v>42385</v>
      </c>
      <c r="AE6" s="28">
        <f>VLOOKUP($A:$A,'4-Dünya İthalat Göstergeleri'!$A:$M,3,0)</f>
        <v>-36225</v>
      </c>
      <c r="AF6" s="27">
        <f>VLOOKUP($A:$A,'4-Dünya İthalat Göstergeleri'!$A:$M,4,0)</f>
        <v>14507</v>
      </c>
      <c r="AG6" s="27" t="str">
        <f>VLOOKUP($A:$A,'4-Dünya İthalat Göstergeleri'!$A:$M,5,0)</f>
        <v>Tons</v>
      </c>
      <c r="AH6" s="27">
        <f>VLOOKUP($A:$A,'4-Dünya İthalat Göstergeleri'!$A:$M,6,0)</f>
        <v>2922</v>
      </c>
      <c r="AI6" s="27">
        <f>VLOOKUP($A:$A,'4-Dünya İthalat Göstergeleri'!$A:$M,7,0)</f>
        <v>6</v>
      </c>
      <c r="AJ6" s="27">
        <f>VLOOKUP($A:$A,'4-Dünya İthalat Göstergeleri'!$A:$M,8,0)</f>
        <v>6</v>
      </c>
      <c r="AK6" s="27">
        <f>VLOOKUP($A:$A,'4-Dünya İthalat Göstergeleri'!$A:$M,9,0)</f>
        <v>-35</v>
      </c>
      <c r="AL6" s="27">
        <f>VLOOKUP($A:$A,'4-Dünya İthalat Göstergeleri'!$A:$M,10,0)</f>
        <v>3.3764971580385486</v>
      </c>
      <c r="AM6" s="27">
        <f>VLOOKUP($A:$A,'4-Dünya İthalat Göstergeleri'!$A:$M,11,0)</f>
        <v>7399</v>
      </c>
      <c r="AN6" s="27" t="str">
        <f>VLOOKUP($A:$A,'4-Dünya İthalat Göstergeleri'!$A:$M,12,0)</f>
        <v>0.22</v>
      </c>
      <c r="AO6" s="27" t="str">
        <f>VLOOKUP($A:$A,'4-Dünya İthalat Göstergeleri'!$A:$M,13,0)</f>
        <v>0.3</v>
      </c>
      <c r="AP6" s="9">
        <f>VLOOKUP($A:$A,'5-Dünya Yıllar İhracatı'!$A:$H,2,0)</f>
        <v>14132</v>
      </c>
      <c r="AQ6" s="9">
        <f>VLOOKUP($A:$A,'5-Dünya Yıllar İhracatı'!$A:$H,3,0)</f>
        <v>12547</v>
      </c>
      <c r="AR6" s="9">
        <f>VLOOKUP($A:$A,'5-Dünya Yıllar İhracatı'!$A:$H,4,0)</f>
        <v>10166</v>
      </c>
      <c r="AS6" s="9">
        <f>VLOOKUP($A:$A,'5-Dünya Yıllar İhracatı'!$A:$H,5,0)</f>
        <v>10992</v>
      </c>
      <c r="AT6" s="10">
        <f>VLOOKUP($A:$A,'5-Dünya Yıllar İhracatı'!$A:$H,6,0)</f>
        <v>6160</v>
      </c>
      <c r="AU6" s="10">
        <f>VLOOKUP($A:$A,'5-Dünya Yıllar İhracatı'!$A:$H,7,0)</f>
        <v>-43.959243085880637</v>
      </c>
      <c r="AV6" s="10">
        <f>VLOOKUP($A:$A,'5-Dünya Yıllar İhracatı'!$A:$H,8,0)</f>
        <v>0.56920087339069081</v>
      </c>
      <c r="AW6" s="9">
        <f>VLOOKUP($A:$A,'6-Türkiye Yıllar İhracatı'!$A:$H,2,0)</f>
        <v>1057</v>
      </c>
      <c r="AX6" s="9">
        <f>VLOOKUP($A:$A,'6-Türkiye Yıllar İhracatı'!$A:$H,3,0)</f>
        <v>1114</v>
      </c>
      <c r="AY6" s="9">
        <f>VLOOKUP($A:$A,'6-Türkiye Yıllar İhracatı'!$A:$H,4,0)</f>
        <v>2727</v>
      </c>
      <c r="AZ6" s="9">
        <f>VLOOKUP($A:$A,'6-Türkiye Yıllar İhracatı'!$A:$H,5,0)</f>
        <v>3061</v>
      </c>
      <c r="BA6" s="10">
        <f>VLOOKUP($A:$A,'6-Türkiye Yıllar İhracatı'!$A:$H,6,0)</f>
        <v>2091</v>
      </c>
      <c r="BB6" s="9">
        <f>VLOOKUP($A:$A,'6-Türkiye Yıllar İhracatı'!$A:$H,7,0)</f>
        <v>-31.688990525971906</v>
      </c>
      <c r="BC6" s="10">
        <f>VLOOKUP($A:$A,'6-Türkiye Yıllar İhracatı'!$A:$H,8,0)</f>
        <v>2.7595217356877031</v>
      </c>
      <c r="BD6" s="9">
        <f>VLOOKUP($A:$A,'7-Türkiye Çeyrek Yıllar İhracat'!$A:$G,2,0)</f>
        <v>567</v>
      </c>
      <c r="BE6" s="9">
        <f>VLOOKUP($A:$A,'7-Türkiye Çeyrek Yıllar İhracat'!$A:$G,3,0)</f>
        <v>552</v>
      </c>
      <c r="BF6" s="9">
        <f>VLOOKUP($A:$A,'7-Türkiye Çeyrek Yıllar İhracat'!$A:$G,4,0)</f>
        <v>382</v>
      </c>
      <c r="BG6" s="9">
        <f>VLOOKUP($A:$A,'7-Türkiye Çeyrek Yıllar İhracat'!$A:$G,5,0)</f>
        <v>325</v>
      </c>
      <c r="BH6" s="10">
        <f>VLOOKUP($A:$A,'7-Türkiye Çeyrek Yıllar İhracat'!$A:$G,6,0)</f>
        <v>564</v>
      </c>
      <c r="BI6" s="12">
        <f>VLOOKUP($A:$A,'7-Türkiye Çeyrek Yıllar İhracat'!$A:$G,7,0)</f>
        <v>-0.52910052910052907</v>
      </c>
      <c r="BJ6" s="9">
        <f>VLOOKUP($A:$A,'8-Türkiye Yıllar İhracat Birim '!$A:$H,2,0)</f>
        <v>2517</v>
      </c>
      <c r="BK6" s="9">
        <f>VLOOKUP($A:$A,'8-Türkiye Yıllar İhracat Birim '!$A:$H,3,0)</f>
        <v>2375</v>
      </c>
      <c r="BL6" s="9">
        <f>VLOOKUP($A:$A,'8-Türkiye Yıllar İhracat Birim '!$A:$H,4,0)</f>
        <v>2904</v>
      </c>
      <c r="BM6" s="9">
        <f>VLOOKUP($A:$A,'8-Türkiye Yıllar İhracat Birim '!$A:$H,5,0)</f>
        <v>3494</v>
      </c>
      <c r="BN6" s="9">
        <f>VLOOKUP($A:$A,'8-Türkiye Yıllar İhracat Birim '!$A:$H,6,0)</f>
        <v>3026</v>
      </c>
      <c r="BO6" s="9">
        <f>VLOOKUP($A:$A,'8-Türkiye Yıllar İhracat Birim '!$A:$H,7,0)</f>
        <v>2091</v>
      </c>
      <c r="BP6" s="10">
        <f>VLOOKUP($A:$A,'8-Türkiye Yıllar İhracat Birim '!$A:$H,8,0)</f>
        <v>691</v>
      </c>
      <c r="BQ6" s="2">
        <f>VLOOKUP($A:$A,'9-Dünya Yıllar İthaları Birim F'!$A:$N,2,0)</f>
        <v>2921</v>
      </c>
      <c r="BR6" s="2" t="str">
        <f>VLOOKUP($A:$A,'9-Dünya Yıllar İthaları Birim F'!$A:$N,3,0)</f>
        <v>US Dollar/Tons</v>
      </c>
      <c r="BS6" s="2">
        <f>VLOOKUP($A:$A,'9-Dünya Yıllar İthaları Birim F'!$A:$N,4,0)</f>
        <v>2694</v>
      </c>
      <c r="BT6" s="2" t="str">
        <f>VLOOKUP($A:$A,'9-Dünya Yıllar İthaları Birim F'!$A:$N,5,0)</f>
        <v>US Dollar/Tons</v>
      </c>
      <c r="BU6" s="2">
        <f>VLOOKUP($A:$A,'9-Dünya Yıllar İthaları Birim F'!$A:$N,6,0)</f>
        <v>3029</v>
      </c>
      <c r="BV6" s="2" t="str">
        <f>VLOOKUP($A:$A,'9-Dünya Yıllar İthaları Birim F'!$A:$N,7,0)</f>
        <v>US Dollar/Tons</v>
      </c>
      <c r="BW6" s="2">
        <f>VLOOKUP($A:$A,'9-Dünya Yıllar İthaları Birim F'!$A:$N,8,0)</f>
        <v>3238</v>
      </c>
      <c r="BX6" s="2" t="str">
        <f>VLOOKUP($A:$A,'9-Dünya Yıllar İthaları Birim F'!$A:$N,9,0)</f>
        <v>US Dollar/Tons</v>
      </c>
      <c r="BY6" s="2">
        <f>VLOOKUP($A:$A,'9-Dünya Yıllar İthaları Birim F'!$A:$N,10,0)</f>
        <v>2922</v>
      </c>
      <c r="BZ6" s="2" t="str">
        <f>VLOOKUP($A:$A,'9-Dünya Yıllar İthaları Birim F'!$A:$N,11,0)</f>
        <v>US Dollar/Tons</v>
      </c>
      <c r="CA6" s="2">
        <f>VLOOKUP($A:$A,'9-Dünya Yıllar İthaları Birim F'!$A:$N,12,0)</f>
        <v>42385</v>
      </c>
      <c r="CB6" s="2">
        <f>VLOOKUP($A:$A,'9-Dünya Yıllar İthaları Birim F'!$A:$N,13,0)</f>
        <v>14507</v>
      </c>
      <c r="CC6" s="2" t="str">
        <f>VLOOKUP($A:$A,'9-Dünya Yıllar İthaları Birim F'!$A:$N,14,0)</f>
        <v>Tons</v>
      </c>
    </row>
    <row r="7" spans="1:81" x14ac:dyDescent="0.3">
      <c r="A7" s="6" t="s">
        <v>16</v>
      </c>
      <c r="B7" s="11">
        <v>41772</v>
      </c>
      <c r="C7" s="11">
        <v>40316</v>
      </c>
      <c r="D7" s="11">
        <v>59412</v>
      </c>
      <c r="E7" s="11">
        <v>52265</v>
      </c>
      <c r="F7" s="50">
        <v>39121</v>
      </c>
      <c r="G7" s="50">
        <f t="shared" si="0"/>
        <v>-25.148761121209223</v>
      </c>
      <c r="H7" s="50">
        <f t="shared" si="1"/>
        <v>3.1164910100454875</v>
      </c>
      <c r="I7" s="11">
        <f>VLOOKUP($A:$A,'2-Dünya Çeyrek Yıllar İthalatı'!$A:$G,2,0)</f>
        <v>7952</v>
      </c>
      <c r="J7" s="11">
        <f>VLOOKUP($A:$A,'2-Dünya Çeyrek Yıllar İthalatı'!$A:$G,3,0)</f>
        <v>9627</v>
      </c>
      <c r="K7" s="11">
        <f>VLOOKUP($A:$A,'2-Dünya Çeyrek Yıllar İthalatı'!$A:$G,4,0)</f>
        <v>10401</v>
      </c>
      <c r="L7" s="11">
        <f>VLOOKUP($A:$A,'2-Dünya Çeyrek Yıllar İthalatı'!$A:$G,5,0)</f>
        <v>9729</v>
      </c>
      <c r="M7" s="12">
        <f>VLOOKUP($A:$A,'2-Dünya Çeyrek Yıllar İthalatı'!$A:$G,6,0)</f>
        <v>8796</v>
      </c>
      <c r="N7" s="12">
        <f>VLOOKUP($A:$A,'2-Dünya Çeyrek Yıllar İthalatı'!$A:$G,7,0)</f>
        <v>10.613682092555333</v>
      </c>
      <c r="O7" s="6">
        <f>VLOOKUP($A:$A,'3-Türkiye İhracat Göstergeleri'!$A:$P,2,0)</f>
        <v>398</v>
      </c>
      <c r="P7" s="25">
        <f>VLOOKUP($A:$A,'3-Türkiye İhracat Göstergeleri'!$A:$P,3,0)</f>
        <v>371</v>
      </c>
      <c r="Q7" s="29">
        <f>VLOOKUP($A:$A,'3-Türkiye İhracat Göstergeleri'!$A:$P,4,0)</f>
        <v>0.52524612663974446</v>
      </c>
      <c r="R7" s="25">
        <f>VLOOKUP($A:$A,'3-Türkiye İhracat Göstergeleri'!$A:$P,5,0)</f>
        <v>109</v>
      </c>
      <c r="S7" s="25" t="str">
        <f>VLOOKUP($A:$A,'3-Türkiye İhracat Göstergeleri'!$A:$P,6,0)</f>
        <v>Tons</v>
      </c>
      <c r="T7" s="25">
        <f>VLOOKUP($A:$A,'3-Türkiye İhracat Göstergeleri'!$A:$P,7,0)</f>
        <v>3651</v>
      </c>
      <c r="U7" s="25">
        <f>VLOOKUP($A:$A,'3-Türkiye İhracat Göstergeleri'!$A:$P,8,0)</f>
        <v>29</v>
      </c>
      <c r="V7" s="25">
        <f>VLOOKUP($A:$A,'3-Türkiye İhracat Göstergeleri'!$A:$P,9,0)</f>
        <v>18</v>
      </c>
      <c r="W7" s="25">
        <f>VLOOKUP($A:$A,'3-Türkiye İhracat Göstergeleri'!$A:$P,10,0)</f>
        <v>-6</v>
      </c>
      <c r="X7" s="25">
        <f>VLOOKUP($A:$A,'3-Türkiye İhracat Göstergeleri'!$A:$P,11,0)</f>
        <v>4</v>
      </c>
      <c r="Y7" s="25">
        <f>VLOOKUP($A:$A,'3-Türkiye İhracat Göstergeleri'!$A:$P,12,0)</f>
        <v>3.1164785966645292</v>
      </c>
      <c r="Z7" s="25">
        <f>VLOOKUP($A:$A,'3-Türkiye İhracat Göstergeleri'!$A:$P,13,0)</f>
        <v>1</v>
      </c>
      <c r="AA7" s="25">
        <f>VLOOKUP($A:$A,'3-Türkiye İhracat Göstergeleri'!$A:$P,14,0)</f>
        <v>1693</v>
      </c>
      <c r="AB7" s="25" t="str">
        <f>VLOOKUP($A:$A,'3-Türkiye İhracat Göstergeleri'!$A:$P,15,0)</f>
        <v>0.12</v>
      </c>
      <c r="AC7" s="25">
        <f>VLOOKUP($A:$A,'3-Türkiye İhracat Göstergeleri'!$A:$P,16,0)</f>
        <v>0</v>
      </c>
      <c r="AD7" s="25">
        <f>VLOOKUP($A:$A,'4-Dünya İthalat Göstergeleri'!$A:$M,2,0)</f>
        <v>39121</v>
      </c>
      <c r="AE7" s="29">
        <f>VLOOKUP($A:$A,'4-Dünya İthalat Göstergeleri'!$A:$M,3,0)</f>
        <v>-33169</v>
      </c>
      <c r="AF7" s="25">
        <f>VLOOKUP($A:$A,'4-Dünya İthalat Göstergeleri'!$A:$M,4,0)</f>
        <v>9206</v>
      </c>
      <c r="AG7" s="25" t="str">
        <f>VLOOKUP($A:$A,'4-Dünya İthalat Göstergeleri'!$A:$M,5,0)</f>
        <v>Tons</v>
      </c>
      <c r="AH7" s="25">
        <f>VLOOKUP($A:$A,'4-Dünya İthalat Göstergeleri'!$A:$M,6,0)</f>
        <v>4250</v>
      </c>
      <c r="AI7" s="25">
        <f>VLOOKUP($A:$A,'4-Dünya İthalat Göstergeleri'!$A:$M,7,0)</f>
        <v>1</v>
      </c>
      <c r="AJ7" s="25">
        <f>VLOOKUP($A:$A,'4-Dünya İthalat Göstergeleri'!$A:$M,8,0)</f>
        <v>-6</v>
      </c>
      <c r="AK7" s="25">
        <f>VLOOKUP($A:$A,'4-Dünya İthalat Göstergeleri'!$A:$M,9,0)</f>
        <v>-25</v>
      </c>
      <c r="AL7" s="25">
        <f>VLOOKUP($A:$A,'4-Dünya İthalat Göstergeleri'!$A:$M,10,0)</f>
        <v>3.1164785966645292</v>
      </c>
      <c r="AM7" s="25">
        <f>VLOOKUP($A:$A,'4-Dünya İthalat Göstergeleri'!$A:$M,11,0)</f>
        <v>1693</v>
      </c>
      <c r="AN7" s="25" t="str">
        <f>VLOOKUP($A:$A,'4-Dünya İthalat Göstergeleri'!$A:$M,12,0)</f>
        <v>0.12</v>
      </c>
      <c r="AO7" s="25">
        <f>VLOOKUP($A:$A,'4-Dünya İthalat Göstergeleri'!$A:$M,13,0)</f>
        <v>45506</v>
      </c>
      <c r="AP7" s="11">
        <f>VLOOKUP($A:$A,'5-Dünya Yıllar İhracatı'!$A:$H,2,0)</f>
        <v>4770</v>
      </c>
      <c r="AQ7" s="11">
        <f>VLOOKUP($A:$A,'5-Dünya Yıllar İhracatı'!$A:$H,3,0)</f>
        <v>5981</v>
      </c>
      <c r="AR7" s="11">
        <f>VLOOKUP($A:$A,'5-Dünya Yıllar İhracatı'!$A:$H,4,0)</f>
        <v>6464</v>
      </c>
      <c r="AS7" s="11">
        <f>VLOOKUP($A:$A,'5-Dünya Yıllar İhracatı'!$A:$H,5,0)</f>
        <v>6133</v>
      </c>
      <c r="AT7" s="12">
        <f>VLOOKUP($A:$A,'5-Dünya Yıllar İhracatı'!$A:$H,6,0)</f>
        <v>5952</v>
      </c>
      <c r="AU7" s="12">
        <f>VLOOKUP($A:$A,'5-Dünya Yıllar İhracatı'!$A:$H,7,0)</f>
        <v>-2.9512473503994783</v>
      </c>
      <c r="AV7" s="12">
        <f>VLOOKUP($A:$A,'5-Dünya Yıllar İhracatı'!$A:$H,8,0)</f>
        <v>0.54998110363983632</v>
      </c>
      <c r="AW7" s="11">
        <f>VLOOKUP($A:$A,'6-Türkiye Yıllar İhracatı'!$A:$H,2,0)</f>
        <v>159</v>
      </c>
      <c r="AX7" s="11">
        <f>VLOOKUP($A:$A,'6-Türkiye Yıllar İhracatı'!$A:$H,3,0)</f>
        <v>203</v>
      </c>
      <c r="AY7" s="11">
        <f>VLOOKUP($A:$A,'6-Türkiye Yıllar İhracatı'!$A:$H,4,0)</f>
        <v>284</v>
      </c>
      <c r="AZ7" s="11">
        <f>VLOOKUP($A:$A,'6-Türkiye Yıllar İhracatı'!$A:$H,5,0)</f>
        <v>422</v>
      </c>
      <c r="BA7" s="12">
        <f>VLOOKUP($A:$A,'6-Türkiye Yıllar İhracatı'!$A:$H,6,0)</f>
        <v>398</v>
      </c>
      <c r="BB7" s="11">
        <f>VLOOKUP($A:$A,'6-Türkiye Yıllar İhracatı'!$A:$H,7,0)</f>
        <v>-5.6872037914691944</v>
      </c>
      <c r="BC7" s="12">
        <f>VLOOKUP($A:$A,'6-Türkiye Yıllar İhracatı'!$A:$H,8,0)</f>
        <v>0.52524612663974446</v>
      </c>
      <c r="BD7" s="11">
        <f>VLOOKUP($A:$A,'7-Türkiye Çeyrek Yıllar İhracat'!$A:$G,2,0)</f>
        <v>90</v>
      </c>
      <c r="BE7" s="11">
        <f>VLOOKUP($A:$A,'7-Türkiye Çeyrek Yıllar İhracat'!$A:$G,3,0)</f>
        <v>83</v>
      </c>
      <c r="BF7" s="11">
        <f>VLOOKUP($A:$A,'7-Türkiye Çeyrek Yıllar İhracat'!$A:$G,4,0)</f>
        <v>95</v>
      </c>
      <c r="BG7" s="11">
        <f>VLOOKUP($A:$A,'7-Türkiye Çeyrek Yıllar İhracat'!$A:$G,5,0)</f>
        <v>127</v>
      </c>
      <c r="BH7" s="12">
        <f>VLOOKUP($A:$A,'7-Türkiye Çeyrek Yıllar İhracat'!$A:$G,6,0)</f>
        <v>125</v>
      </c>
      <c r="BI7" s="12">
        <f>VLOOKUP($A:$A,'7-Türkiye Çeyrek Yıllar İhracat'!$A:$G,7,0)</f>
        <v>38.888888888888893</v>
      </c>
      <c r="BJ7" s="11">
        <f>VLOOKUP($A:$A,'8-Türkiye Yıllar İhracat Birim '!$A:$H,2,0)</f>
        <v>2695</v>
      </c>
      <c r="BK7" s="11">
        <f>VLOOKUP($A:$A,'8-Türkiye Yıllar İhracat Birim '!$A:$H,3,0)</f>
        <v>2781</v>
      </c>
      <c r="BL7" s="11">
        <f>VLOOKUP($A:$A,'8-Türkiye Yıllar İhracat Birim '!$A:$H,4,0)</f>
        <v>4000</v>
      </c>
      <c r="BM7" s="11">
        <f>VLOOKUP($A:$A,'8-Türkiye Yıllar İhracat Birim '!$A:$H,5,0)</f>
        <v>3638</v>
      </c>
      <c r="BN7" s="11">
        <f>VLOOKUP($A:$A,'8-Türkiye Yıllar İhracat Birim '!$A:$H,6,0)</f>
        <v>3651</v>
      </c>
      <c r="BO7" s="11">
        <f>VLOOKUP($A:$A,'8-Türkiye Yıllar İhracat Birim '!$A:$H,7,0)</f>
        <v>398</v>
      </c>
      <c r="BP7" s="12">
        <f>VLOOKUP($A:$A,'8-Türkiye Yıllar İhracat Birim '!$A:$H,8,0)</f>
        <v>109</v>
      </c>
      <c r="BQ7" s="2">
        <f>VLOOKUP($A:$A,'9-Dünya Yıllar İthaları Birim F'!$A:$N,2,0)</f>
        <v>3406</v>
      </c>
      <c r="BR7" s="2" t="str">
        <f>VLOOKUP($A:$A,'9-Dünya Yıllar İthaları Birim F'!$A:$N,3,0)</f>
        <v>US Dollar/Tons</v>
      </c>
      <c r="BS7" s="2">
        <f>VLOOKUP($A:$A,'9-Dünya Yıllar İthaları Birim F'!$A:$N,4,0)</f>
        <v>3354</v>
      </c>
      <c r="BT7" s="2" t="str">
        <f>VLOOKUP($A:$A,'9-Dünya Yıllar İthaları Birim F'!$A:$N,5,0)</f>
        <v>US Dollar/Tons</v>
      </c>
      <c r="BU7" s="2">
        <f>VLOOKUP($A:$A,'9-Dünya Yıllar İthaları Birim F'!$A:$N,6,0)</f>
        <v>4299</v>
      </c>
      <c r="BV7" s="2" t="str">
        <f>VLOOKUP($A:$A,'9-Dünya Yıllar İthaları Birim F'!$A:$N,7,0)</f>
        <v>US Dollar/Tons</v>
      </c>
      <c r="BW7" s="2">
        <f>VLOOKUP($A:$A,'9-Dünya Yıllar İthaları Birim F'!$A:$N,8,0)</f>
        <v>4319</v>
      </c>
      <c r="BX7" s="2" t="str">
        <f>VLOOKUP($A:$A,'9-Dünya Yıllar İthaları Birim F'!$A:$N,9,0)</f>
        <v>US Dollar/Tons</v>
      </c>
      <c r="BY7" s="2">
        <f>VLOOKUP($A:$A,'9-Dünya Yıllar İthaları Birim F'!$A:$N,10,0)</f>
        <v>4250</v>
      </c>
      <c r="BZ7" s="2" t="str">
        <f>VLOOKUP($A:$A,'9-Dünya Yıllar İthaları Birim F'!$A:$N,11,0)</f>
        <v>US Dollar/Tons</v>
      </c>
      <c r="CA7" s="2">
        <f>VLOOKUP($A:$A,'9-Dünya Yıllar İthaları Birim F'!$A:$N,12,0)</f>
        <v>39121</v>
      </c>
      <c r="CB7" s="2">
        <f>VLOOKUP($A:$A,'9-Dünya Yıllar İthaları Birim F'!$A:$N,13,0)</f>
        <v>9206</v>
      </c>
      <c r="CC7" s="2" t="str">
        <f>VLOOKUP($A:$A,'9-Dünya Yıllar İthaları Birim F'!$A:$N,14,0)</f>
        <v>Tons</v>
      </c>
    </row>
    <row r="8" spans="1:81" x14ac:dyDescent="0.3">
      <c r="A8" s="8" t="s">
        <v>17</v>
      </c>
      <c r="B8" s="9">
        <v>39135</v>
      </c>
      <c r="C8" s="9">
        <v>36918</v>
      </c>
      <c r="D8" s="9">
        <v>50478</v>
      </c>
      <c r="E8" s="9">
        <v>47081</v>
      </c>
      <c r="F8" s="49">
        <v>36784</v>
      </c>
      <c r="G8" s="49">
        <f t="shared" si="0"/>
        <v>-21.870818376839914</v>
      </c>
      <c r="H8" s="49">
        <f t="shared" si="1"/>
        <v>2.9303188904555921</v>
      </c>
      <c r="I8" s="9">
        <f>VLOOKUP($A:$A,'2-Dünya Çeyrek Yıllar İthalatı'!$A:$G,2,0)</f>
        <v>8089</v>
      </c>
      <c r="J8" s="9">
        <f>VLOOKUP($A:$A,'2-Dünya Çeyrek Yıllar İthalatı'!$A:$G,3,0)</f>
        <v>7995</v>
      </c>
      <c r="K8" s="9">
        <f>VLOOKUP($A:$A,'2-Dünya Çeyrek Yıllar İthalatı'!$A:$G,4,0)</f>
        <v>10423</v>
      </c>
      <c r="L8" s="9">
        <f>VLOOKUP($A:$A,'2-Dünya Çeyrek Yıllar İthalatı'!$A:$G,5,0)</f>
        <v>10343</v>
      </c>
      <c r="M8" s="10">
        <f>VLOOKUP($A:$A,'2-Dünya Çeyrek Yıllar İthalatı'!$A:$G,6,0)</f>
        <v>9098</v>
      </c>
      <c r="N8" s="10">
        <f>VLOOKUP($A:$A,'2-Dünya Çeyrek Yıllar İthalatı'!$A:$G,7,0)</f>
        <v>12.47372975645939</v>
      </c>
      <c r="O8" s="8">
        <f>VLOOKUP($A:$A,'3-Türkiye İhracat Göstergeleri'!$A:$P,2,0)</f>
        <v>1763</v>
      </c>
      <c r="P8" s="27">
        <f>VLOOKUP($A:$A,'3-Türkiye İhracat Göstergeleri'!$A:$P,3,0)</f>
        <v>1582</v>
      </c>
      <c r="Q8" s="27">
        <f>VLOOKUP($A:$A,'3-Türkiye İhracat Göstergeleri'!$A:$P,4,0)</f>
        <v>2.3266555810700242</v>
      </c>
      <c r="R8" s="27">
        <f>VLOOKUP($A:$A,'3-Türkiye İhracat Göstergeleri'!$A:$P,5,0)</f>
        <v>704</v>
      </c>
      <c r="S8" s="27" t="str">
        <f>VLOOKUP($A:$A,'3-Türkiye İhracat Göstergeleri'!$A:$P,6,0)</f>
        <v>Tons</v>
      </c>
      <c r="T8" s="27">
        <f>VLOOKUP($A:$A,'3-Türkiye İhracat Göstergeleri'!$A:$P,7,0)</f>
        <v>2504</v>
      </c>
      <c r="U8" s="27">
        <f>VLOOKUP($A:$A,'3-Türkiye İhracat Göstergeleri'!$A:$P,8,0)</f>
        <v>8</v>
      </c>
      <c r="V8" s="27">
        <f>VLOOKUP($A:$A,'3-Türkiye İhracat Göstergeleri'!$A:$P,9,0)</f>
        <v>3</v>
      </c>
      <c r="W8" s="27">
        <f>VLOOKUP($A:$A,'3-Türkiye İhracat Göstergeleri'!$A:$P,10,0)</f>
        <v>-23</v>
      </c>
      <c r="X8" s="27">
        <f>VLOOKUP($A:$A,'3-Türkiye İhracat Göstergeleri'!$A:$P,11,0)</f>
        <v>5</v>
      </c>
      <c r="Y8" s="27">
        <f>VLOOKUP($A:$A,'3-Türkiye İhracat Göstergeleri'!$A:$P,12,0)</f>
        <v>2.9303072186219175</v>
      </c>
      <c r="Z8" s="27">
        <f>VLOOKUP($A:$A,'3-Türkiye İhracat Göstergeleri'!$A:$P,13,0)</f>
        <v>1</v>
      </c>
      <c r="AA8" s="27">
        <f>VLOOKUP($A:$A,'3-Türkiye İhracat Göstergeleri'!$A:$P,14,0)</f>
        <v>2333</v>
      </c>
      <c r="AB8" s="27" t="str">
        <f>VLOOKUP($A:$A,'3-Türkiye İhracat Göstergeleri'!$A:$P,15,0)</f>
        <v>0.13</v>
      </c>
      <c r="AC8" s="27">
        <f>VLOOKUP($A:$A,'3-Türkiye İhracat Göstergeleri'!$A:$P,16,0)</f>
        <v>0</v>
      </c>
      <c r="AD8" s="27">
        <f>VLOOKUP($A:$A,'4-Dünya İthalat Göstergeleri'!$A:$M,2,0)</f>
        <v>36784</v>
      </c>
      <c r="AE8" s="28">
        <f>VLOOKUP($A:$A,'4-Dünya İthalat Göstergeleri'!$A:$M,3,0)</f>
        <v>-9416</v>
      </c>
      <c r="AF8" s="27">
        <f>VLOOKUP($A:$A,'4-Dünya İthalat Göstergeleri'!$A:$M,4,0)</f>
        <v>10392</v>
      </c>
      <c r="AG8" s="27" t="str">
        <f>VLOOKUP($A:$A,'4-Dünya İthalat Göstergeleri'!$A:$M,5,0)</f>
        <v>Tons</v>
      </c>
      <c r="AH8" s="27">
        <f>VLOOKUP($A:$A,'4-Dünya İthalat Göstergeleri'!$A:$M,6,0)</f>
        <v>3540</v>
      </c>
      <c r="AI8" s="27">
        <f>VLOOKUP($A:$A,'4-Dünya İthalat Göstergeleri'!$A:$M,7,0)</f>
        <v>1</v>
      </c>
      <c r="AJ8" s="27">
        <f>VLOOKUP($A:$A,'4-Dünya İthalat Göstergeleri'!$A:$M,8,0)</f>
        <v>-3</v>
      </c>
      <c r="AK8" s="27">
        <f>VLOOKUP($A:$A,'4-Dünya İthalat Göstergeleri'!$A:$M,9,0)</f>
        <v>-22</v>
      </c>
      <c r="AL8" s="27">
        <f>VLOOKUP($A:$A,'4-Dünya İthalat Göstergeleri'!$A:$M,10,0)</f>
        <v>2.9303072186219175</v>
      </c>
      <c r="AM8" s="27">
        <f>VLOOKUP($A:$A,'4-Dünya İthalat Göstergeleri'!$A:$M,11,0)</f>
        <v>2333</v>
      </c>
      <c r="AN8" s="27" t="str">
        <f>VLOOKUP($A:$A,'4-Dünya İthalat Göstergeleri'!$A:$M,12,0)</f>
        <v>0.13</v>
      </c>
      <c r="AO8" s="27">
        <f>VLOOKUP($A:$A,'4-Dünya İthalat Göstergeleri'!$A:$M,13,0)</f>
        <v>45506</v>
      </c>
      <c r="AP8" s="9">
        <f>VLOOKUP($A:$A,'5-Dünya Yıllar İhracatı'!$A:$H,2,0)</f>
        <v>50481</v>
      </c>
      <c r="AQ8" s="9">
        <f>VLOOKUP($A:$A,'5-Dünya Yıllar İhracatı'!$A:$H,3,0)</f>
        <v>23879</v>
      </c>
      <c r="AR8" s="9">
        <f>VLOOKUP($A:$A,'5-Dünya Yıllar İhracatı'!$A:$H,4,0)</f>
        <v>32368</v>
      </c>
      <c r="AS8" s="9">
        <f>VLOOKUP($A:$A,'5-Dünya Yıllar İhracatı'!$A:$H,5,0)</f>
        <v>39948</v>
      </c>
      <c r="AT8" s="10">
        <f>VLOOKUP($A:$A,'5-Dünya Yıllar İhracatı'!$A:$H,6,0)</f>
        <v>27368</v>
      </c>
      <c r="AU8" s="10">
        <f>VLOOKUP($A:$A,'5-Dünya Yıllar İhracatı'!$A:$H,7,0)</f>
        <v>-31.490938219685592</v>
      </c>
      <c r="AV8" s="10">
        <f>VLOOKUP($A:$A,'5-Dünya Yıllar İhracatı'!$A:$H,8,0)</f>
        <v>2.5288781660643544</v>
      </c>
      <c r="AW8" s="9">
        <f>VLOOKUP($A:$A,'6-Türkiye Yıllar İhracatı'!$A:$H,2,0)</f>
        <v>1498</v>
      </c>
      <c r="AX8" s="9">
        <f>VLOOKUP($A:$A,'6-Türkiye Yıllar İhracatı'!$A:$H,3,0)</f>
        <v>1501</v>
      </c>
      <c r="AY8" s="9">
        <f>VLOOKUP($A:$A,'6-Türkiye Yıllar İhracatı'!$A:$H,4,0)</f>
        <v>3213</v>
      </c>
      <c r="AZ8" s="9">
        <f>VLOOKUP($A:$A,'6-Türkiye Yıllar İhracatı'!$A:$H,5,0)</f>
        <v>2283</v>
      </c>
      <c r="BA8" s="10">
        <f>VLOOKUP($A:$A,'6-Türkiye Yıllar İhracatı'!$A:$H,6,0)</f>
        <v>1763</v>
      </c>
      <c r="BB8" s="9">
        <f>VLOOKUP($A:$A,'6-Türkiye Yıllar İhracatı'!$A:$H,7,0)</f>
        <v>-22.777047744196231</v>
      </c>
      <c r="BC8" s="10">
        <f>VLOOKUP($A:$A,'6-Türkiye Yıllar İhracatı'!$A:$H,8,0)</f>
        <v>2.3266555810700242</v>
      </c>
      <c r="BD8" s="9">
        <f>VLOOKUP($A:$A,'7-Türkiye Çeyrek Yıllar İhracat'!$A:$G,2,0)</f>
        <v>430</v>
      </c>
      <c r="BE8" s="9">
        <f>VLOOKUP($A:$A,'7-Türkiye Çeyrek Yıllar İhracat'!$A:$G,3,0)</f>
        <v>244</v>
      </c>
      <c r="BF8" s="9">
        <f>VLOOKUP($A:$A,'7-Türkiye Çeyrek Yıllar İhracat'!$A:$G,4,0)</f>
        <v>617</v>
      </c>
      <c r="BG8" s="9">
        <f>VLOOKUP($A:$A,'7-Türkiye Çeyrek Yıllar İhracat'!$A:$G,5,0)</f>
        <v>337</v>
      </c>
      <c r="BH8" s="10">
        <f>VLOOKUP($A:$A,'7-Türkiye Çeyrek Yıllar İhracat'!$A:$G,6,0)</f>
        <v>120</v>
      </c>
      <c r="BI8" s="12">
        <f>VLOOKUP($A:$A,'7-Türkiye Çeyrek Yıllar İhracat'!$A:$G,7,0)</f>
        <v>-72.093023255813947</v>
      </c>
      <c r="BJ8" s="9">
        <f>VLOOKUP($A:$A,'8-Türkiye Yıllar İhracat Birim '!$A:$H,2,0)</f>
        <v>2116</v>
      </c>
      <c r="BK8" s="9">
        <f>VLOOKUP($A:$A,'8-Türkiye Yıllar İhracat Birim '!$A:$H,3,0)</f>
        <v>2144</v>
      </c>
      <c r="BL8" s="9">
        <f>VLOOKUP($A:$A,'8-Türkiye Yıllar İhracat Birim '!$A:$H,4,0)</f>
        <v>2575</v>
      </c>
      <c r="BM8" s="9">
        <f>VLOOKUP($A:$A,'8-Türkiye Yıllar İhracat Birim '!$A:$H,5,0)</f>
        <v>2503</v>
      </c>
      <c r="BN8" s="9">
        <f>VLOOKUP($A:$A,'8-Türkiye Yıllar İhracat Birim '!$A:$H,6,0)</f>
        <v>2504</v>
      </c>
      <c r="BO8" s="9">
        <f>VLOOKUP($A:$A,'8-Türkiye Yıllar İhracat Birim '!$A:$H,7,0)</f>
        <v>1763</v>
      </c>
      <c r="BP8" s="10">
        <f>VLOOKUP($A:$A,'8-Türkiye Yıllar İhracat Birim '!$A:$H,8,0)</f>
        <v>704</v>
      </c>
      <c r="BQ8" s="2">
        <f>VLOOKUP($A:$A,'9-Dünya Yıllar İthaları Birim F'!$A:$N,2,0)</f>
        <v>3242</v>
      </c>
      <c r="BR8" s="2" t="str">
        <f>VLOOKUP($A:$A,'9-Dünya Yıllar İthaları Birim F'!$A:$N,3,0)</f>
        <v>US Dollar/Tons</v>
      </c>
      <c r="BS8" s="2">
        <f>VLOOKUP($A:$A,'9-Dünya Yıllar İthaları Birim F'!$A:$N,4,0)</f>
        <v>3220</v>
      </c>
      <c r="BT8" s="2" t="str">
        <f>VLOOKUP($A:$A,'9-Dünya Yıllar İthaları Birim F'!$A:$N,5,0)</f>
        <v>US Dollar/Tons</v>
      </c>
      <c r="BU8" s="2">
        <f>VLOOKUP($A:$A,'9-Dünya Yıllar İthaları Birim F'!$A:$N,6,0)</f>
        <v>3749</v>
      </c>
      <c r="BV8" s="2" t="str">
        <f>VLOOKUP($A:$A,'9-Dünya Yıllar İthaları Birim F'!$A:$N,7,0)</f>
        <v>US Dollar/Tons</v>
      </c>
      <c r="BW8" s="2">
        <f>VLOOKUP($A:$A,'9-Dünya Yıllar İthaları Birim F'!$A:$N,8,0)</f>
        <v>3937</v>
      </c>
      <c r="BX8" s="2" t="str">
        <f>VLOOKUP($A:$A,'9-Dünya Yıllar İthaları Birim F'!$A:$N,9,0)</f>
        <v>US Dollar/Tons</v>
      </c>
      <c r="BY8" s="2">
        <f>VLOOKUP($A:$A,'9-Dünya Yıllar İthaları Birim F'!$A:$N,10,0)</f>
        <v>3540</v>
      </c>
      <c r="BZ8" s="2" t="str">
        <f>VLOOKUP($A:$A,'9-Dünya Yıllar İthaları Birim F'!$A:$N,11,0)</f>
        <v>US Dollar/Tons</v>
      </c>
      <c r="CA8" s="2">
        <f>VLOOKUP($A:$A,'9-Dünya Yıllar İthaları Birim F'!$A:$N,12,0)</f>
        <v>36784</v>
      </c>
      <c r="CB8" s="2">
        <f>VLOOKUP($A:$A,'9-Dünya Yıllar İthaları Birim F'!$A:$N,13,0)</f>
        <v>10392</v>
      </c>
      <c r="CC8" s="2" t="str">
        <f>VLOOKUP($A:$A,'9-Dünya Yıllar İthaları Birim F'!$A:$N,14,0)</f>
        <v>Tons</v>
      </c>
    </row>
    <row r="9" spans="1:81" x14ac:dyDescent="0.3">
      <c r="A9" s="6" t="s">
        <v>18</v>
      </c>
      <c r="B9" s="11">
        <v>32466</v>
      </c>
      <c r="C9" s="11">
        <v>33109</v>
      </c>
      <c r="D9" s="11">
        <v>48583</v>
      </c>
      <c r="E9" s="11">
        <v>39758</v>
      </c>
      <c r="F9" s="50">
        <v>36319</v>
      </c>
      <c r="G9" s="50">
        <f t="shared" si="0"/>
        <v>-8.6498314804567631</v>
      </c>
      <c r="H9" s="50">
        <f t="shared" si="1"/>
        <v>2.8932756574178078</v>
      </c>
      <c r="I9" s="11">
        <f>VLOOKUP($A:$A,'2-Dünya Çeyrek Yıllar İthalatı'!$A:$G,2,0)</f>
        <v>9229</v>
      </c>
      <c r="J9" s="11">
        <f>VLOOKUP($A:$A,'2-Dünya Çeyrek Yıllar İthalatı'!$A:$G,3,0)</f>
        <v>9938</v>
      </c>
      <c r="K9" s="11">
        <f>VLOOKUP($A:$A,'2-Dünya Çeyrek Yıllar İthalatı'!$A:$G,4,0)</f>
        <v>8720</v>
      </c>
      <c r="L9" s="11">
        <f>VLOOKUP($A:$A,'2-Dünya Çeyrek Yıllar İthalatı'!$A:$G,5,0)</f>
        <v>9604</v>
      </c>
      <c r="M9" s="12">
        <f>VLOOKUP($A:$A,'2-Dünya Çeyrek Yıllar İthalatı'!$A:$G,6,0)</f>
        <v>10515</v>
      </c>
      <c r="N9" s="12">
        <f>VLOOKUP($A:$A,'2-Dünya Çeyrek Yıllar İthalatı'!$A:$G,7,0)</f>
        <v>13.934337414671145</v>
      </c>
      <c r="O9" s="6">
        <f>VLOOKUP($A:$A,'3-Türkiye İhracat Göstergeleri'!$A:$P,2,0)</f>
        <v>355</v>
      </c>
      <c r="P9" s="25">
        <f>VLOOKUP($A:$A,'3-Türkiye İhracat Göstergeleri'!$A:$P,3,0)</f>
        <v>355</v>
      </c>
      <c r="Q9" s="29">
        <f>VLOOKUP($A:$A,'3-Türkiye İhracat Göstergeleri'!$A:$P,4,0)</f>
        <v>0.4684984295404756</v>
      </c>
      <c r="R9" s="25">
        <f>VLOOKUP($A:$A,'3-Türkiye İhracat Göstergeleri'!$A:$P,5,0)</f>
        <v>156</v>
      </c>
      <c r="S9" s="25" t="str">
        <f>VLOOKUP($A:$A,'3-Türkiye İhracat Göstergeleri'!$A:$P,6,0)</f>
        <v>Tons</v>
      </c>
      <c r="T9" s="25">
        <f>VLOOKUP($A:$A,'3-Türkiye İhracat Göstergeleri'!$A:$P,7,0)</f>
        <v>2276</v>
      </c>
      <c r="U9" s="25">
        <f>VLOOKUP($A:$A,'3-Türkiye İhracat Göstergeleri'!$A:$P,8,0)</f>
        <v>4</v>
      </c>
      <c r="V9" s="25">
        <f>VLOOKUP($A:$A,'3-Türkiye İhracat Göstergeleri'!$A:$P,9,0)</f>
        <v>0</v>
      </c>
      <c r="W9" s="25">
        <f>VLOOKUP($A:$A,'3-Türkiye İhracat Göstergeleri'!$A:$P,10,0)</f>
        <v>15</v>
      </c>
      <c r="X9" s="25">
        <f>VLOOKUP($A:$A,'3-Türkiye İhracat Göstergeleri'!$A:$P,11,0)</f>
        <v>6</v>
      </c>
      <c r="Y9" s="25">
        <f>VLOOKUP($A:$A,'3-Türkiye İhracat Göstergeleri'!$A:$P,12,0)</f>
        <v>2.8932641331320523</v>
      </c>
      <c r="Z9" s="25">
        <f>VLOOKUP($A:$A,'3-Türkiye İhracat Göstergeleri'!$A:$P,13,0)</f>
        <v>4</v>
      </c>
      <c r="AA9" s="25">
        <f>VLOOKUP($A:$A,'3-Türkiye İhracat Göstergeleri'!$A:$P,14,0)</f>
        <v>1926</v>
      </c>
      <c r="AB9" s="25" t="str">
        <f>VLOOKUP($A:$A,'3-Türkiye İhracat Göstergeleri'!$A:$P,15,0)</f>
        <v>0.16</v>
      </c>
      <c r="AC9" s="25">
        <f>VLOOKUP($A:$A,'3-Türkiye İhracat Göstergeleri'!$A:$P,16,0)</f>
        <v>0</v>
      </c>
      <c r="AD9" s="25">
        <f>VLOOKUP($A:$A,'4-Dünya İthalat Göstergeleri'!$A:$M,2,0)</f>
        <v>36319</v>
      </c>
      <c r="AE9" s="29">
        <f>VLOOKUP($A:$A,'4-Dünya İthalat Göstergeleri'!$A:$M,3,0)</f>
        <v>-34346</v>
      </c>
      <c r="AF9" s="36">
        <f>VLOOKUP($A:$A,'4-Dünya İthalat Göstergeleri'!$A:$M,4,0)</f>
        <v>13523</v>
      </c>
      <c r="AG9" s="36" t="str">
        <f>VLOOKUP($A:$A,'4-Dünya İthalat Göstergeleri'!$A:$M,5,0)</f>
        <v>Tons</v>
      </c>
      <c r="AH9" s="36">
        <f>VLOOKUP($A:$A,'4-Dünya İthalat Göstergeleri'!$A:$M,6,0)</f>
        <v>2686</v>
      </c>
      <c r="AI9" s="25">
        <f>VLOOKUP($A:$A,'4-Dünya İthalat Göstergeleri'!$A:$M,7,0)</f>
        <v>4</v>
      </c>
      <c r="AJ9" s="25">
        <f>VLOOKUP($A:$A,'4-Dünya İthalat Göstergeleri'!$A:$M,8,0)</f>
        <v>1</v>
      </c>
      <c r="AK9" s="25">
        <f>VLOOKUP($A:$A,'4-Dünya İthalat Göstergeleri'!$A:$M,9,0)</f>
        <v>-9</v>
      </c>
      <c r="AL9" s="25">
        <f>VLOOKUP($A:$A,'4-Dünya İthalat Göstergeleri'!$A:$M,10,0)</f>
        <v>2.8932641331320523</v>
      </c>
      <c r="AM9" s="25">
        <f>VLOOKUP($A:$A,'4-Dünya İthalat Göstergeleri'!$A:$M,11,0)</f>
        <v>1926</v>
      </c>
      <c r="AN9" s="25" t="str">
        <f>VLOOKUP($A:$A,'4-Dünya İthalat Göstergeleri'!$A:$M,12,0)</f>
        <v>0.16</v>
      </c>
      <c r="AO9" s="25">
        <f>VLOOKUP($A:$A,'4-Dünya İthalat Göstergeleri'!$A:$M,13,0)</f>
        <v>45506</v>
      </c>
      <c r="AP9" s="11">
        <f>VLOOKUP($A:$A,'5-Dünya Yıllar İhracatı'!$A:$H,2,0)</f>
        <v>3755</v>
      </c>
      <c r="AQ9" s="11">
        <f>VLOOKUP($A:$A,'5-Dünya Yıllar İhracatı'!$A:$H,3,0)</f>
        <v>4726</v>
      </c>
      <c r="AR9" s="11">
        <f>VLOOKUP($A:$A,'5-Dünya Yıllar İhracatı'!$A:$H,4,0)</f>
        <v>4550</v>
      </c>
      <c r="AS9" s="11">
        <f>VLOOKUP($A:$A,'5-Dünya Yıllar İhracatı'!$A:$H,5,0)</f>
        <v>3519</v>
      </c>
      <c r="AT9" s="12">
        <f>VLOOKUP($A:$A,'5-Dünya Yıllar İhracatı'!$A:$H,6,0)</f>
        <v>1973</v>
      </c>
      <c r="AU9" s="12">
        <f>VLOOKUP($A:$A,'5-Dünya Yıllar İhracatı'!$A:$H,7,0)</f>
        <v>-43.932935493037796</v>
      </c>
      <c r="AV9" s="12">
        <f>VLOOKUP($A:$A,'5-Dünya Yıllar İhracatı'!$A:$H,8,0)</f>
        <v>0.1823106044155573</v>
      </c>
      <c r="AW9" s="11">
        <f>VLOOKUP($A:$A,'6-Türkiye Yıllar İhracatı'!$A:$H,2,0)</f>
        <v>216</v>
      </c>
      <c r="AX9" s="11">
        <f>VLOOKUP($A:$A,'6-Türkiye Yıllar İhracatı'!$A:$H,3,0)</f>
        <v>553</v>
      </c>
      <c r="AY9" s="11">
        <f>VLOOKUP($A:$A,'6-Türkiye Yıllar İhracatı'!$A:$H,4,0)</f>
        <v>760</v>
      </c>
      <c r="AZ9" s="11">
        <f>VLOOKUP($A:$A,'6-Türkiye Yıllar İhracatı'!$A:$H,5,0)</f>
        <v>308</v>
      </c>
      <c r="BA9" s="12">
        <f>VLOOKUP($A:$A,'6-Türkiye Yıllar İhracatı'!$A:$H,6,0)</f>
        <v>355</v>
      </c>
      <c r="BB9" s="11">
        <f>VLOOKUP($A:$A,'6-Türkiye Yıllar İhracatı'!$A:$H,7,0)</f>
        <v>15.259740259740258</v>
      </c>
      <c r="BC9" s="12">
        <f>VLOOKUP($A:$A,'6-Türkiye Yıllar İhracatı'!$A:$H,8,0)</f>
        <v>0.4684984295404756</v>
      </c>
      <c r="BD9" s="11">
        <f>VLOOKUP($A:$A,'7-Türkiye Çeyrek Yıllar İhracat'!$A:$G,2,0)</f>
        <v>87</v>
      </c>
      <c r="BE9" s="11">
        <f>VLOOKUP($A:$A,'7-Türkiye Çeyrek Yıllar İhracat'!$A:$G,3,0)</f>
        <v>62</v>
      </c>
      <c r="BF9" s="11">
        <f>VLOOKUP($A:$A,'7-Türkiye Çeyrek Yıllar İhracat'!$A:$G,4,0)</f>
        <v>37</v>
      </c>
      <c r="BG9" s="11">
        <f>VLOOKUP($A:$A,'7-Türkiye Çeyrek Yıllar İhracat'!$A:$G,5,0)</f>
        <v>30</v>
      </c>
      <c r="BH9" s="12">
        <f>VLOOKUP($A:$A,'7-Türkiye Çeyrek Yıllar İhracat'!$A:$G,6,0)</f>
        <v>18</v>
      </c>
      <c r="BI9" s="12">
        <f>VLOOKUP($A:$A,'7-Türkiye Çeyrek Yıllar İhracat'!$A:$G,7,0)</f>
        <v>-79.310344827586206</v>
      </c>
      <c r="BJ9" s="11">
        <f>VLOOKUP($A:$A,'8-Türkiye Yıllar İhracat Birim '!$A:$H,2,0)</f>
        <v>2077</v>
      </c>
      <c r="BK9" s="11">
        <f>VLOOKUP($A:$A,'8-Türkiye Yıllar İhracat Birim '!$A:$H,3,0)</f>
        <v>2230</v>
      </c>
      <c r="BL9" s="11">
        <f>VLOOKUP($A:$A,'8-Türkiye Yıllar İhracat Birim '!$A:$H,4,0)</f>
        <v>2734</v>
      </c>
      <c r="BM9" s="11">
        <f>VLOOKUP($A:$A,'8-Türkiye Yıllar İhracat Birim '!$A:$H,5,0)</f>
        <v>2852</v>
      </c>
      <c r="BN9" s="11">
        <f>VLOOKUP($A:$A,'8-Türkiye Yıllar İhracat Birim '!$A:$H,6,0)</f>
        <v>2276</v>
      </c>
      <c r="BO9" s="11">
        <f>VLOOKUP($A:$A,'8-Türkiye Yıllar İhracat Birim '!$A:$H,7,0)</f>
        <v>355</v>
      </c>
      <c r="BP9" s="12">
        <f>VLOOKUP($A:$A,'8-Türkiye Yıllar İhracat Birim '!$A:$H,8,0)</f>
        <v>156</v>
      </c>
      <c r="BQ9" s="2">
        <f>VLOOKUP($A:$A,'9-Dünya Yıllar İthaları Birim F'!$A:$N,2,0)</f>
        <v>2593</v>
      </c>
      <c r="BR9" s="2" t="str">
        <f>VLOOKUP($A:$A,'9-Dünya Yıllar İthaları Birim F'!$A:$N,3,0)</f>
        <v>US Dollar/Tons</v>
      </c>
      <c r="BS9" s="2">
        <f>VLOOKUP($A:$A,'9-Dünya Yıllar İthaları Birim F'!$A:$N,4,0)</f>
        <v>2431</v>
      </c>
      <c r="BT9" s="2" t="str">
        <f>VLOOKUP($A:$A,'9-Dünya Yıllar İthaları Birim F'!$A:$N,5,0)</f>
        <v>US Dollar/Tons</v>
      </c>
      <c r="BU9" s="2">
        <f>VLOOKUP($A:$A,'9-Dünya Yıllar İthaları Birim F'!$A:$N,6,0)</f>
        <v>2966</v>
      </c>
      <c r="BV9" s="2" t="str">
        <f>VLOOKUP($A:$A,'9-Dünya Yıllar İthaları Birim F'!$A:$N,7,0)</f>
        <v>US Dollar/Tons</v>
      </c>
      <c r="BW9" s="2">
        <f>VLOOKUP($A:$A,'9-Dünya Yıllar İthaları Birim F'!$A:$N,8,0)</f>
        <v>2975</v>
      </c>
      <c r="BX9" s="2" t="str">
        <f>VLOOKUP($A:$A,'9-Dünya Yıllar İthaları Birim F'!$A:$N,9,0)</f>
        <v>US Dollar/Tons</v>
      </c>
      <c r="BY9" s="2">
        <f>VLOOKUP($A:$A,'9-Dünya Yıllar İthaları Birim F'!$A:$N,10,0)</f>
        <v>2686</v>
      </c>
      <c r="BZ9" s="2" t="str">
        <f>VLOOKUP($A:$A,'9-Dünya Yıllar İthaları Birim F'!$A:$N,11,0)</f>
        <v>US Dollar/Tons</v>
      </c>
      <c r="CA9" s="2">
        <f>VLOOKUP($A:$A,'9-Dünya Yıllar İthaları Birim F'!$A:$N,12,0)</f>
        <v>36319</v>
      </c>
      <c r="CB9" s="2">
        <f>VLOOKUP($A:$A,'9-Dünya Yıllar İthaları Birim F'!$A:$N,13,0)</f>
        <v>13523</v>
      </c>
      <c r="CC9" s="2" t="str">
        <f>VLOOKUP($A:$A,'9-Dünya Yıllar İthaları Birim F'!$A:$N,14,0)</f>
        <v>Tons</v>
      </c>
    </row>
    <row r="10" spans="1:81" x14ac:dyDescent="0.3">
      <c r="A10" s="8" t="s">
        <v>19</v>
      </c>
      <c r="B10" s="9">
        <v>31952</v>
      </c>
      <c r="C10" s="9">
        <v>27464</v>
      </c>
      <c r="D10" s="9">
        <v>44004</v>
      </c>
      <c r="E10" s="9">
        <v>55973</v>
      </c>
      <c r="F10" s="49">
        <v>35567</v>
      </c>
      <c r="G10" s="49">
        <f t="shared" si="0"/>
        <v>-36.456863130437888</v>
      </c>
      <c r="H10" s="49">
        <f t="shared" si="1"/>
        <v>2.8333691816233699</v>
      </c>
      <c r="I10" s="9">
        <f>VLOOKUP($A:$A,'2-Dünya Çeyrek Yıllar İthalatı'!$A:$G,2,0)</f>
        <v>7640</v>
      </c>
      <c r="J10" s="9">
        <f>VLOOKUP($A:$A,'2-Dünya Çeyrek Yıllar İthalatı'!$A:$G,3,0)</f>
        <v>6741</v>
      </c>
      <c r="K10" s="9">
        <f>VLOOKUP($A:$A,'2-Dünya Çeyrek Yıllar İthalatı'!$A:$G,4,0)</f>
        <v>9909</v>
      </c>
      <c r="L10" s="9">
        <f>VLOOKUP($A:$A,'2-Dünya Çeyrek Yıllar İthalatı'!$A:$G,5,0)</f>
        <v>9509</v>
      </c>
      <c r="M10" s="10">
        <f>VLOOKUP($A:$A,'2-Dünya Çeyrek Yıllar İthalatı'!$A:$G,6,0)</f>
        <v>8530</v>
      </c>
      <c r="N10" s="10">
        <f>VLOOKUP($A:$A,'2-Dünya Çeyrek Yıllar İthalatı'!$A:$G,7,0)</f>
        <v>11.649214659685864</v>
      </c>
      <c r="O10" s="8">
        <f>VLOOKUP($A:$A,'3-Türkiye İhracat Göstergeleri'!$A:$P,2,0)</f>
        <v>1277</v>
      </c>
      <c r="P10" s="27">
        <f>VLOOKUP($A:$A,'3-Türkiye İhracat Göstergeleri'!$A:$P,3,0)</f>
        <v>1091</v>
      </c>
      <c r="Q10" s="27">
        <f>VLOOKUP($A:$A,'3-Türkiye İhracat Göstergeleri'!$A:$P,4,0)</f>
        <v>1.6852746324596828</v>
      </c>
      <c r="R10" s="27">
        <f>VLOOKUP($A:$A,'3-Türkiye İhracat Göstergeleri'!$A:$P,5,0)</f>
        <v>454</v>
      </c>
      <c r="S10" s="27" t="str">
        <f>VLOOKUP($A:$A,'3-Türkiye İhracat Göstergeleri'!$A:$P,6,0)</f>
        <v>Tons</v>
      </c>
      <c r="T10" s="27">
        <f>VLOOKUP($A:$A,'3-Türkiye İhracat Göstergeleri'!$A:$P,7,0)</f>
        <v>2813</v>
      </c>
      <c r="U10" s="27">
        <f>VLOOKUP($A:$A,'3-Türkiye İhracat Göstergeleri'!$A:$P,8,0)</f>
        <v>-8</v>
      </c>
      <c r="V10" s="27">
        <f>VLOOKUP($A:$A,'3-Türkiye İhracat Göstergeleri'!$A:$P,9,0)</f>
        <v>-13</v>
      </c>
      <c r="W10" s="27">
        <f>VLOOKUP($A:$A,'3-Türkiye İhracat Göstergeleri'!$A:$P,10,0)</f>
        <v>-29</v>
      </c>
      <c r="X10" s="27">
        <f>VLOOKUP($A:$A,'3-Türkiye İhracat Göstergeleri'!$A:$P,11,0)</f>
        <v>7</v>
      </c>
      <c r="Y10" s="27">
        <f>VLOOKUP($A:$A,'3-Türkiye İhracat Göstergeleri'!$A:$P,12,0)</f>
        <v>2.8333578959527443</v>
      </c>
      <c r="Z10" s="27">
        <f>VLOOKUP($A:$A,'3-Türkiye İhracat Göstergeleri'!$A:$P,13,0)</f>
        <v>10</v>
      </c>
      <c r="AA10" s="27">
        <f>VLOOKUP($A:$A,'3-Türkiye İhracat Göstergeleri'!$A:$P,14,0)</f>
        <v>1944</v>
      </c>
      <c r="AB10" s="27" t="str">
        <f>VLOOKUP($A:$A,'3-Türkiye İhracat Göstergeleri'!$A:$P,15,0)</f>
        <v>0.12</v>
      </c>
      <c r="AC10" s="27">
        <f>VLOOKUP($A:$A,'3-Türkiye İhracat Göstergeleri'!$A:$P,16,0)</f>
        <v>0</v>
      </c>
      <c r="AD10" s="27">
        <f>VLOOKUP($A:$A,'4-Dünya İthalat Göstergeleri'!$A:$M,2,0)</f>
        <v>35567</v>
      </c>
      <c r="AE10" s="27">
        <f>VLOOKUP($A:$A,'4-Dünya İthalat Göstergeleri'!$A:$M,3,0)</f>
        <v>496</v>
      </c>
      <c r="AF10" s="27">
        <f>VLOOKUP($A:$A,'4-Dünya İthalat Göstergeleri'!$A:$M,4,0)</f>
        <v>0</v>
      </c>
      <c r="AG10" s="27" t="str">
        <f>VLOOKUP($A:$A,'4-Dünya İthalat Göstergeleri'!$A:$M,5,0)</f>
        <v>No quantity</v>
      </c>
      <c r="AH10" s="27">
        <f>VLOOKUP($A:$A,'4-Dünya İthalat Göstergeleri'!$A:$M,6,0)</f>
        <v>0</v>
      </c>
      <c r="AI10" s="27">
        <f>VLOOKUP($A:$A,'4-Dünya İthalat Göstergeleri'!$A:$M,7,0)</f>
        <v>10</v>
      </c>
      <c r="AJ10" s="27">
        <f>VLOOKUP($A:$A,'4-Dünya İthalat Göstergeleri'!$A:$M,8,0)</f>
        <v>0</v>
      </c>
      <c r="AK10" s="27">
        <f>VLOOKUP($A:$A,'4-Dünya İthalat Göstergeleri'!$A:$M,9,0)</f>
        <v>-36</v>
      </c>
      <c r="AL10" s="27">
        <f>VLOOKUP($A:$A,'4-Dünya İthalat Göstergeleri'!$A:$M,10,0)</f>
        <v>2.8333578959527443</v>
      </c>
      <c r="AM10" s="27">
        <f>VLOOKUP($A:$A,'4-Dünya İthalat Göstergeleri'!$A:$M,11,0)</f>
        <v>1944</v>
      </c>
      <c r="AN10" s="27" t="str">
        <f>VLOOKUP($A:$A,'4-Dünya İthalat Göstergeleri'!$A:$M,12,0)</f>
        <v>0.12</v>
      </c>
      <c r="AO10" s="27">
        <f>VLOOKUP($A:$A,'4-Dünya İthalat Göstergeleri'!$A:$M,13,0)</f>
        <v>45506</v>
      </c>
      <c r="AP10" s="9">
        <f>VLOOKUP($A:$A,'5-Dünya Yıllar İhracatı'!$A:$H,2,0)</f>
        <v>40947</v>
      </c>
      <c r="AQ10" s="9">
        <f>VLOOKUP($A:$A,'5-Dünya Yıllar İhracatı'!$A:$H,3,0)</f>
        <v>36982</v>
      </c>
      <c r="AR10" s="9">
        <f>VLOOKUP($A:$A,'5-Dünya Yıllar İhracatı'!$A:$H,4,0)</f>
        <v>54171</v>
      </c>
      <c r="AS10" s="9">
        <f>VLOOKUP($A:$A,'5-Dünya Yıllar İhracatı'!$A:$H,5,0)</f>
        <v>47774</v>
      </c>
      <c r="AT10" s="10">
        <f>VLOOKUP($A:$A,'5-Dünya Yıllar İhracatı'!$A:$H,6,0)</f>
        <v>36063</v>
      </c>
      <c r="AU10" s="10">
        <f>VLOOKUP($A:$A,'5-Dünya Yıllar İhracatı'!$A:$H,7,0)</f>
        <v>-24.513333612425168</v>
      </c>
      <c r="AV10" s="10">
        <f>VLOOKUP($A:$A,'5-Dünya Yıllar İhracatı'!$A:$H,8,0)</f>
        <v>3.3323199832935848</v>
      </c>
      <c r="AW10" s="9">
        <f>VLOOKUP($A:$A,'6-Türkiye Yıllar İhracatı'!$A:$H,2,0)</f>
        <v>2075</v>
      </c>
      <c r="AX10" s="9">
        <f>VLOOKUP($A:$A,'6-Türkiye Yıllar İhracatı'!$A:$H,3,0)</f>
        <v>1550</v>
      </c>
      <c r="AY10" s="9">
        <f>VLOOKUP($A:$A,'6-Türkiye Yıllar İhracatı'!$A:$H,4,0)</f>
        <v>1985</v>
      </c>
      <c r="AZ10" s="9">
        <f>VLOOKUP($A:$A,'6-Türkiye Yıllar İhracatı'!$A:$H,5,0)</f>
        <v>1809</v>
      </c>
      <c r="BA10" s="10">
        <f>VLOOKUP($A:$A,'6-Türkiye Yıllar İhracatı'!$A:$H,6,0)</f>
        <v>1277</v>
      </c>
      <c r="BB10" s="9">
        <f>VLOOKUP($A:$A,'6-Türkiye Yıllar İhracatı'!$A:$H,7,0)</f>
        <v>-29.408512990602542</v>
      </c>
      <c r="BC10" s="10">
        <f>VLOOKUP($A:$A,'6-Türkiye Yıllar İhracatı'!$A:$H,8,0)</f>
        <v>1.6852746324596828</v>
      </c>
      <c r="BD10" s="9">
        <f>VLOOKUP($A:$A,'7-Türkiye Çeyrek Yıllar İhracat'!$A:$G,2,0)</f>
        <v>414</v>
      </c>
      <c r="BE10" s="9">
        <f>VLOOKUP($A:$A,'7-Türkiye Çeyrek Yıllar İhracat'!$A:$G,3,0)</f>
        <v>218</v>
      </c>
      <c r="BF10" s="9">
        <f>VLOOKUP($A:$A,'7-Türkiye Çeyrek Yıllar İhracat'!$A:$G,4,0)</f>
        <v>638</v>
      </c>
      <c r="BG10" s="9">
        <f>VLOOKUP($A:$A,'7-Türkiye Çeyrek Yıllar İhracat'!$A:$G,5,0)</f>
        <v>370</v>
      </c>
      <c r="BH10" s="10">
        <f>VLOOKUP($A:$A,'7-Türkiye Çeyrek Yıllar İhracat'!$A:$G,6,0)</f>
        <v>256</v>
      </c>
      <c r="BI10" s="12">
        <f>VLOOKUP($A:$A,'7-Türkiye Çeyrek Yıllar İhracat'!$A:$G,7,0)</f>
        <v>-38.164251207729464</v>
      </c>
      <c r="BJ10" s="9">
        <f>VLOOKUP($A:$A,'8-Türkiye Yıllar İhracat Birim '!$A:$H,2,0)</f>
        <v>2321</v>
      </c>
      <c r="BK10" s="9">
        <f>VLOOKUP($A:$A,'8-Türkiye Yıllar İhracat Birim '!$A:$H,3,0)</f>
        <v>2296</v>
      </c>
      <c r="BL10" s="9">
        <f>VLOOKUP($A:$A,'8-Türkiye Yıllar İhracat Birim '!$A:$H,4,0)</f>
        <v>2877</v>
      </c>
      <c r="BM10" s="9">
        <f>VLOOKUP($A:$A,'8-Türkiye Yıllar İhracat Birim '!$A:$H,5,0)</f>
        <v>2641</v>
      </c>
      <c r="BN10" s="9">
        <f>VLOOKUP($A:$A,'8-Türkiye Yıllar İhracat Birim '!$A:$H,6,0)</f>
        <v>2813</v>
      </c>
      <c r="BO10" s="9">
        <f>VLOOKUP($A:$A,'8-Türkiye Yıllar İhracat Birim '!$A:$H,7,0)</f>
        <v>1277</v>
      </c>
      <c r="BP10" s="10">
        <f>VLOOKUP($A:$A,'8-Türkiye Yıllar İhracat Birim '!$A:$H,8,0)</f>
        <v>454</v>
      </c>
      <c r="BQ10" s="2">
        <f>VLOOKUP($A:$A,'9-Dünya Yıllar İthaları Birim F'!$A:$N,2,0)</f>
        <v>3548</v>
      </c>
      <c r="BR10" s="2" t="str">
        <f>VLOOKUP($A:$A,'9-Dünya Yıllar İthaları Birim F'!$A:$N,3,0)</f>
        <v>US Dollar/Tons</v>
      </c>
      <c r="BS10" s="2">
        <f>VLOOKUP($A:$A,'9-Dünya Yıllar İthaları Birim F'!$A:$N,4,0)</f>
        <v>3301</v>
      </c>
      <c r="BT10" s="2" t="str">
        <f>VLOOKUP($A:$A,'9-Dünya Yıllar İthaları Birim F'!$A:$N,5,0)</f>
        <v>US Dollar/Tons</v>
      </c>
      <c r="BU10" s="2">
        <f>VLOOKUP($A:$A,'9-Dünya Yıllar İthaları Birim F'!$A:$N,6,0)</f>
        <v>0</v>
      </c>
      <c r="BV10" s="2">
        <f>VLOOKUP($A:$A,'9-Dünya Yıllar İthaları Birim F'!$A:$N,7,0)</f>
        <v>0</v>
      </c>
      <c r="BW10" s="2">
        <f>VLOOKUP($A:$A,'9-Dünya Yıllar İthaları Birim F'!$A:$N,8,0)</f>
        <v>0</v>
      </c>
      <c r="BX10" s="2">
        <f>VLOOKUP($A:$A,'9-Dünya Yıllar İthaları Birim F'!$A:$N,9,0)</f>
        <v>0</v>
      </c>
      <c r="BY10" s="2">
        <f>VLOOKUP($A:$A,'9-Dünya Yıllar İthaları Birim F'!$A:$N,10,0)</f>
        <v>0</v>
      </c>
      <c r="BZ10" s="2">
        <f>VLOOKUP($A:$A,'9-Dünya Yıllar İthaları Birim F'!$A:$N,11,0)</f>
        <v>0</v>
      </c>
      <c r="CA10" s="2">
        <f>VLOOKUP($A:$A,'9-Dünya Yıllar İthaları Birim F'!$A:$N,12,0)</f>
        <v>35567</v>
      </c>
      <c r="CB10" s="2">
        <f>VLOOKUP($A:$A,'9-Dünya Yıllar İthaları Birim F'!$A:$N,13,0)</f>
        <v>0</v>
      </c>
      <c r="CC10" s="2" t="str">
        <f>VLOOKUP($A:$A,'9-Dünya Yıllar İthaları Birim F'!$A:$N,14,0)</f>
        <v>No quantity</v>
      </c>
    </row>
    <row r="11" spans="1:81" x14ac:dyDescent="0.3">
      <c r="A11" s="6" t="s">
        <v>20</v>
      </c>
      <c r="B11" s="11">
        <v>46595</v>
      </c>
      <c r="C11" s="11">
        <v>39747</v>
      </c>
      <c r="D11" s="11">
        <v>62263</v>
      </c>
      <c r="E11" s="11">
        <v>44484</v>
      </c>
      <c r="F11" s="50">
        <v>33835</v>
      </c>
      <c r="G11" s="50">
        <f t="shared" si="0"/>
        <v>-23.938944339537812</v>
      </c>
      <c r="H11" s="50">
        <f t="shared" si="1"/>
        <v>2.6953930964159678</v>
      </c>
      <c r="I11" s="11">
        <f>VLOOKUP($A:$A,'2-Dünya Çeyrek Yıllar İthalatı'!$A:$G,2,0)</f>
        <v>7640</v>
      </c>
      <c r="J11" s="11">
        <f>VLOOKUP($A:$A,'2-Dünya Çeyrek Yıllar İthalatı'!$A:$G,3,0)</f>
        <v>5943</v>
      </c>
      <c r="K11" s="11">
        <f>VLOOKUP($A:$A,'2-Dünya Çeyrek Yıllar İthalatı'!$A:$G,4,0)</f>
        <v>9561</v>
      </c>
      <c r="L11" s="11">
        <f>VLOOKUP($A:$A,'2-Dünya Çeyrek Yıllar İthalatı'!$A:$G,5,0)</f>
        <v>12335</v>
      </c>
      <c r="M11" s="12">
        <f>VLOOKUP($A:$A,'2-Dünya Çeyrek Yıllar İthalatı'!$A:$G,6,0)</f>
        <v>10409</v>
      </c>
      <c r="N11" s="12">
        <f>VLOOKUP($A:$A,'2-Dünya Çeyrek Yıllar İthalatı'!$A:$G,7,0)</f>
        <v>36.2434554973822</v>
      </c>
      <c r="O11" s="6">
        <f>VLOOKUP($A:$A,'3-Türkiye İhracat Göstergeleri'!$A:$P,2,0)</f>
        <v>3206</v>
      </c>
      <c r="P11" s="25">
        <f>VLOOKUP($A:$A,'3-Türkiye İhracat Göstergeleri'!$A:$P,3,0)</f>
        <v>-1139</v>
      </c>
      <c r="Q11" s="25">
        <f>VLOOKUP($A:$A,'3-Türkiye İhracat Göstergeleri'!$A:$P,4,0)</f>
        <v>4.2310027186106058</v>
      </c>
      <c r="R11" s="25">
        <f>VLOOKUP($A:$A,'3-Türkiye İhracat Göstergeleri'!$A:$P,5,0)</f>
        <v>1267</v>
      </c>
      <c r="S11" s="25" t="str">
        <f>VLOOKUP($A:$A,'3-Türkiye İhracat Göstergeleri'!$A:$P,6,0)</f>
        <v>Tons</v>
      </c>
      <c r="T11" s="25">
        <f>VLOOKUP($A:$A,'3-Türkiye İhracat Göstergeleri'!$A:$P,7,0)</f>
        <v>2530</v>
      </c>
      <c r="U11" s="25">
        <f>VLOOKUP($A:$A,'3-Türkiye İhracat Göstergeleri'!$A:$P,8,0)</f>
        <v>44</v>
      </c>
      <c r="V11" s="25">
        <f>VLOOKUP($A:$A,'3-Türkiye İhracat Göstergeleri'!$A:$P,9,0)</f>
        <v>33</v>
      </c>
      <c r="W11" s="25">
        <f>VLOOKUP($A:$A,'3-Türkiye İhracat Göstergeleri'!$A:$P,10,0)</f>
        <v>-16</v>
      </c>
      <c r="X11" s="25">
        <f>VLOOKUP($A:$A,'3-Türkiye İhracat Göstergeleri'!$A:$P,11,0)</f>
        <v>8</v>
      </c>
      <c r="Y11" s="25">
        <f>VLOOKUP($A:$A,'3-Türkiye İhracat Göstergeleri'!$A:$P,12,0)</f>
        <v>2.6953823603216773</v>
      </c>
      <c r="Z11" s="25">
        <f>VLOOKUP($A:$A,'3-Türkiye İhracat Göstergeleri'!$A:$P,13,0)</f>
        <v>-5</v>
      </c>
      <c r="AA11" s="25">
        <f>VLOOKUP($A:$A,'3-Türkiye İhracat Göstergeleri'!$A:$P,14,0)</f>
        <v>2436</v>
      </c>
      <c r="AB11" s="25" t="str">
        <f>VLOOKUP($A:$A,'3-Türkiye İhracat Göstergeleri'!$A:$P,15,0)</f>
        <v>0.14</v>
      </c>
      <c r="AC11" s="25">
        <f>VLOOKUP($A:$A,'3-Türkiye İhracat Göstergeleri'!$A:$P,16,0)</f>
        <v>0</v>
      </c>
      <c r="AD11" s="25">
        <f>VLOOKUP($A:$A,'4-Dünya İthalat Göstergeleri'!$A:$M,2,0)</f>
        <v>33835</v>
      </c>
      <c r="AE11" s="25">
        <f>VLOOKUP($A:$A,'4-Dünya İthalat Göstergeleri'!$A:$M,3,0)</f>
        <v>33325</v>
      </c>
      <c r="AF11" s="25">
        <f>VLOOKUP($A:$A,'4-Dünya İthalat Göstergeleri'!$A:$M,4,0)</f>
        <v>10990</v>
      </c>
      <c r="AG11" s="25" t="str">
        <f>VLOOKUP($A:$A,'4-Dünya İthalat Göstergeleri'!$A:$M,5,0)</f>
        <v>Tons</v>
      </c>
      <c r="AH11" s="25">
        <f>VLOOKUP($A:$A,'4-Dünya İthalat Göstergeleri'!$A:$M,6,0)</f>
        <v>3079</v>
      </c>
      <c r="AI11" s="25">
        <f>VLOOKUP($A:$A,'4-Dünya İthalat Göstergeleri'!$A:$M,7,0)</f>
        <v>-5</v>
      </c>
      <c r="AJ11" s="25">
        <f>VLOOKUP($A:$A,'4-Dünya İthalat Göstergeleri'!$A:$M,8,0)</f>
        <v>0</v>
      </c>
      <c r="AK11" s="25">
        <f>VLOOKUP($A:$A,'4-Dünya İthalat Göstergeleri'!$A:$M,9,0)</f>
        <v>-24</v>
      </c>
      <c r="AL11" s="25">
        <f>VLOOKUP($A:$A,'4-Dünya İthalat Göstergeleri'!$A:$M,10,0)</f>
        <v>2.6953823603216773</v>
      </c>
      <c r="AM11" s="25">
        <f>VLOOKUP($A:$A,'4-Dünya İthalat Göstergeleri'!$A:$M,11,0)</f>
        <v>2436</v>
      </c>
      <c r="AN11" s="25" t="str">
        <f>VLOOKUP($A:$A,'4-Dünya İthalat Göstergeleri'!$A:$M,12,0)</f>
        <v>0.14</v>
      </c>
      <c r="AO11" s="25">
        <f>VLOOKUP($A:$A,'4-Dünya İthalat Göstergeleri'!$A:$M,13,0)</f>
        <v>45506</v>
      </c>
      <c r="AP11" s="11">
        <f>VLOOKUP($A:$A,'5-Dünya Yıllar İhracatı'!$A:$H,2,0)</f>
        <v>74901</v>
      </c>
      <c r="AQ11" s="11">
        <f>VLOOKUP($A:$A,'5-Dünya Yıllar İhracatı'!$A:$H,3,0)</f>
        <v>70935</v>
      </c>
      <c r="AR11" s="11">
        <f>VLOOKUP($A:$A,'5-Dünya Yıllar İhracatı'!$A:$H,4,0)</f>
        <v>98575</v>
      </c>
      <c r="AS11" s="11">
        <f>VLOOKUP($A:$A,'5-Dünya Yıllar İhracatı'!$A:$H,5,0)</f>
        <v>74855</v>
      </c>
      <c r="AT11" s="12">
        <f>VLOOKUP($A:$A,'5-Dünya Yıllar İhracatı'!$A:$H,6,0)</f>
        <v>67160</v>
      </c>
      <c r="AU11" s="12">
        <f>VLOOKUP($A:$A,'5-Dünya Yıllar İhracatı'!$A:$H,7,0)</f>
        <v>-10.279874423886181</v>
      </c>
      <c r="AV11" s="12">
        <f>VLOOKUP($A:$A,'5-Dünya Yıllar İhracatı'!$A:$H,8,0)</f>
        <v>6.2057679637855179</v>
      </c>
      <c r="AW11" s="11">
        <f>VLOOKUP($A:$A,'6-Türkiye Yıllar İhracatı'!$A:$H,2,0)</f>
        <v>910</v>
      </c>
      <c r="AX11" s="11">
        <f>VLOOKUP($A:$A,'6-Türkiye Yıllar İhracatı'!$A:$H,3,0)</f>
        <v>1239</v>
      </c>
      <c r="AY11" s="11">
        <f>VLOOKUP($A:$A,'6-Türkiye Yıllar İhracatı'!$A:$H,4,0)</f>
        <v>2358</v>
      </c>
      <c r="AZ11" s="11">
        <f>VLOOKUP($A:$A,'6-Türkiye Yıllar İhracatı'!$A:$H,5,0)</f>
        <v>3839</v>
      </c>
      <c r="BA11" s="12">
        <f>VLOOKUP($A:$A,'6-Türkiye Yıllar İhracatı'!$A:$H,6,0)</f>
        <v>3206</v>
      </c>
      <c r="BB11" s="11">
        <f>VLOOKUP($A:$A,'6-Türkiye Yıllar İhracatı'!$A:$H,7,0)</f>
        <v>-16.488668924199011</v>
      </c>
      <c r="BC11" s="12">
        <f>VLOOKUP($A:$A,'6-Türkiye Yıllar İhracatı'!$A:$H,8,0)</f>
        <v>4.2310027186106058</v>
      </c>
      <c r="BD11" s="11">
        <f>VLOOKUP($A:$A,'7-Türkiye Çeyrek Yıllar İhracat'!$A:$G,2,0)</f>
        <v>867</v>
      </c>
      <c r="BE11" s="11">
        <f>VLOOKUP($A:$A,'7-Türkiye Çeyrek Yıllar İhracat'!$A:$G,3,0)</f>
        <v>643</v>
      </c>
      <c r="BF11" s="11">
        <f>VLOOKUP($A:$A,'7-Türkiye Çeyrek Yıllar İhracat'!$A:$G,4,0)</f>
        <v>589</v>
      </c>
      <c r="BG11" s="11">
        <f>VLOOKUP($A:$A,'7-Türkiye Çeyrek Yıllar İhracat'!$A:$G,5,0)</f>
        <v>544</v>
      </c>
      <c r="BH11" s="12">
        <f>VLOOKUP($A:$A,'7-Türkiye Çeyrek Yıllar İhracat'!$A:$G,6,0)</f>
        <v>492</v>
      </c>
      <c r="BI11" s="12">
        <f>VLOOKUP($A:$A,'7-Türkiye Çeyrek Yıllar İhracat'!$A:$G,7,0)</f>
        <v>-43.252595155709344</v>
      </c>
      <c r="BJ11" s="11">
        <f>VLOOKUP($A:$A,'8-Türkiye Yıllar İhracat Birim '!$A:$H,2,0)</f>
        <v>2102</v>
      </c>
      <c r="BK11" s="11">
        <f>VLOOKUP($A:$A,'8-Türkiye Yıllar İhracat Birim '!$A:$H,3,0)</f>
        <v>1982</v>
      </c>
      <c r="BL11" s="11">
        <f>VLOOKUP($A:$A,'8-Türkiye Yıllar İhracat Birim '!$A:$H,4,0)</f>
        <v>2713</v>
      </c>
      <c r="BM11" s="11">
        <f>VLOOKUP($A:$A,'8-Türkiye Yıllar İhracat Birim '!$A:$H,5,0)</f>
        <v>2928</v>
      </c>
      <c r="BN11" s="11">
        <f>VLOOKUP($A:$A,'8-Türkiye Yıllar İhracat Birim '!$A:$H,6,0)</f>
        <v>2530</v>
      </c>
      <c r="BO11" s="11">
        <f>VLOOKUP($A:$A,'8-Türkiye Yıllar İhracat Birim '!$A:$H,7,0)</f>
        <v>3206</v>
      </c>
      <c r="BP11" s="12">
        <f>VLOOKUP($A:$A,'8-Türkiye Yıllar İhracat Birim '!$A:$H,8,0)</f>
        <v>1267</v>
      </c>
      <c r="BQ11" s="2">
        <f>VLOOKUP($A:$A,'9-Dünya Yıllar İthaları Birim F'!$A:$N,2,0)</f>
        <v>315</v>
      </c>
      <c r="BR11" s="2" t="str">
        <f>VLOOKUP($A:$A,'9-Dünya Yıllar İthaları Birim F'!$A:$N,3,0)</f>
        <v>US Dollar/1000 square meters</v>
      </c>
      <c r="BS11" s="2">
        <f>VLOOKUP($A:$A,'9-Dünya Yıllar İthaları Birim F'!$A:$N,4,0)</f>
        <v>301</v>
      </c>
      <c r="BT11" s="2" t="str">
        <f>VLOOKUP($A:$A,'9-Dünya Yıllar İthaları Birim F'!$A:$N,5,0)</f>
        <v>US Dollar/1000 square meters</v>
      </c>
      <c r="BU11" s="2">
        <f>VLOOKUP($A:$A,'9-Dünya Yıllar İthaları Birim F'!$A:$N,6,0)</f>
        <v>3413</v>
      </c>
      <c r="BV11" s="2" t="str">
        <f>VLOOKUP($A:$A,'9-Dünya Yıllar İthaları Birim F'!$A:$N,7,0)</f>
        <v>US Dollar/Tons</v>
      </c>
      <c r="BW11" s="2">
        <f>VLOOKUP($A:$A,'9-Dünya Yıllar İthaları Birim F'!$A:$N,8,0)</f>
        <v>3194</v>
      </c>
      <c r="BX11" s="2" t="str">
        <f>VLOOKUP($A:$A,'9-Dünya Yıllar İthaları Birim F'!$A:$N,9,0)</f>
        <v>US Dollar/Tons</v>
      </c>
      <c r="BY11" s="2">
        <f>VLOOKUP($A:$A,'9-Dünya Yıllar İthaları Birim F'!$A:$N,10,0)</f>
        <v>3079</v>
      </c>
      <c r="BZ11" s="2" t="str">
        <f>VLOOKUP($A:$A,'9-Dünya Yıllar İthaları Birim F'!$A:$N,11,0)</f>
        <v>US Dollar/Tons</v>
      </c>
      <c r="CA11" s="2">
        <f>VLOOKUP($A:$A,'9-Dünya Yıllar İthaları Birim F'!$A:$N,12,0)</f>
        <v>33835</v>
      </c>
      <c r="CB11" s="2">
        <f>VLOOKUP($A:$A,'9-Dünya Yıllar İthaları Birim F'!$A:$N,13,0)</f>
        <v>10990</v>
      </c>
      <c r="CC11" s="2" t="str">
        <f>VLOOKUP($A:$A,'9-Dünya Yıllar İthaları Birim F'!$A:$N,14,0)</f>
        <v>Tons</v>
      </c>
    </row>
    <row r="12" spans="1:81" x14ac:dyDescent="0.3">
      <c r="A12" s="8" t="s">
        <v>21</v>
      </c>
      <c r="B12" s="9">
        <v>32088</v>
      </c>
      <c r="C12" s="9">
        <v>34734</v>
      </c>
      <c r="D12" s="9">
        <v>38757</v>
      </c>
      <c r="E12" s="9">
        <v>36665</v>
      </c>
      <c r="F12" s="49">
        <v>33413</v>
      </c>
      <c r="G12" s="49">
        <f t="shared" si="0"/>
        <v>-8.8694940679121768</v>
      </c>
      <c r="H12" s="49">
        <f t="shared" si="1"/>
        <v>2.6617753666483441</v>
      </c>
      <c r="I12" s="9">
        <f>VLOOKUP($A:$A,'2-Dünya Çeyrek Yıllar İthalatı'!$A:$G,2,0)</f>
        <v>6995</v>
      </c>
      <c r="J12" s="9">
        <f>VLOOKUP($A:$A,'2-Dünya Çeyrek Yıllar İthalatı'!$A:$G,3,0)</f>
        <v>6359</v>
      </c>
      <c r="K12" s="9">
        <f>VLOOKUP($A:$A,'2-Dünya Çeyrek Yıllar İthalatı'!$A:$G,4,0)</f>
        <v>8923</v>
      </c>
      <c r="L12" s="9">
        <f>VLOOKUP($A:$A,'2-Dünya Çeyrek Yıllar İthalatı'!$A:$G,5,0)</f>
        <v>9433</v>
      </c>
      <c r="M12" s="10">
        <f>VLOOKUP($A:$A,'2-Dünya Çeyrek Yıllar İthalatı'!$A:$G,6,0)</f>
        <v>7991</v>
      </c>
      <c r="N12" s="10">
        <f>VLOOKUP($A:$A,'2-Dünya Çeyrek Yıllar İthalatı'!$A:$G,7,0)</f>
        <v>14.238741958541814</v>
      </c>
      <c r="O12" s="8">
        <f>VLOOKUP($A:$A,'3-Türkiye İhracat Göstergeleri'!$A:$P,2,0)</f>
        <v>0</v>
      </c>
      <c r="P12" s="27">
        <f>VLOOKUP($A:$A,'3-Türkiye İhracat Göstergeleri'!$A:$P,3,0)</f>
        <v>0</v>
      </c>
      <c r="Q12" s="27">
        <f>VLOOKUP($A:$A,'3-Türkiye İhracat Göstergeleri'!$A:$P,4,0)</f>
        <v>0</v>
      </c>
      <c r="R12" s="27">
        <f>VLOOKUP($A:$A,'3-Türkiye İhracat Göstergeleri'!$A:$P,5,0)</f>
        <v>0</v>
      </c>
      <c r="S12" s="27">
        <f>VLOOKUP($A:$A,'3-Türkiye İhracat Göstergeleri'!$A:$P,6,0)</f>
        <v>0</v>
      </c>
      <c r="T12" s="27">
        <f>VLOOKUP($A:$A,'3-Türkiye İhracat Göstergeleri'!$A:$P,7,0)</f>
        <v>0</v>
      </c>
      <c r="U12" s="27">
        <f>VLOOKUP($A:$A,'3-Türkiye İhracat Göstergeleri'!$A:$P,8,0)</f>
        <v>0</v>
      </c>
      <c r="V12" s="27">
        <f>VLOOKUP($A:$A,'3-Türkiye İhracat Göstergeleri'!$A:$P,9,0)</f>
        <v>0</v>
      </c>
      <c r="W12" s="27">
        <f>VLOOKUP($A:$A,'3-Türkiye İhracat Göstergeleri'!$A:$P,10,0)</f>
        <v>0</v>
      </c>
      <c r="X12" s="27">
        <f>VLOOKUP($A:$A,'3-Türkiye İhracat Göstergeleri'!$A:$P,11,0)</f>
        <v>9</v>
      </c>
      <c r="Y12" s="27">
        <f>VLOOKUP($A:$A,'3-Türkiye İhracat Göstergeleri'!$A:$P,12,0)</f>
        <v>2.6617647644577569</v>
      </c>
      <c r="Z12" s="27">
        <f>VLOOKUP($A:$A,'3-Türkiye İhracat Göstergeleri'!$A:$P,13,0)</f>
        <v>1</v>
      </c>
      <c r="AA12" s="27">
        <f>VLOOKUP($A:$A,'3-Türkiye İhracat Göstergeleri'!$A:$P,14,0)</f>
        <v>2168</v>
      </c>
      <c r="AB12" s="27" t="str">
        <f>VLOOKUP($A:$A,'3-Türkiye İhracat Göstergeleri'!$A:$P,15,0)</f>
        <v>0.58</v>
      </c>
      <c r="AC12" s="27">
        <f>VLOOKUP($A:$A,'3-Türkiye İhracat Göstergeleri'!$A:$P,16,0)</f>
        <v>45813</v>
      </c>
      <c r="AD12" s="27">
        <f>VLOOKUP($A:$A,'4-Dünya İthalat Göstergeleri'!$A:$M,2,0)</f>
        <v>33413</v>
      </c>
      <c r="AE12" s="28">
        <f>VLOOKUP($A:$A,'4-Dünya İthalat Göstergeleri'!$A:$M,3,0)</f>
        <v>-28089</v>
      </c>
      <c r="AF12" s="27">
        <f>VLOOKUP($A:$A,'4-Dünya İthalat Göstergeleri'!$A:$M,4,0)</f>
        <v>12155</v>
      </c>
      <c r="AG12" s="27" t="str">
        <f>VLOOKUP($A:$A,'4-Dünya İthalat Göstergeleri'!$A:$M,5,0)</f>
        <v>Tons</v>
      </c>
      <c r="AH12" s="27">
        <f>VLOOKUP($A:$A,'4-Dünya İthalat Göstergeleri'!$A:$M,6,0)</f>
        <v>2749</v>
      </c>
      <c r="AI12" s="27">
        <f>VLOOKUP($A:$A,'4-Dünya İthalat Göstergeleri'!$A:$M,7,0)</f>
        <v>1</v>
      </c>
      <c r="AJ12" s="27">
        <f>VLOOKUP($A:$A,'4-Dünya İthalat Göstergeleri'!$A:$M,8,0)</f>
        <v>1</v>
      </c>
      <c r="AK12" s="27">
        <f>VLOOKUP($A:$A,'4-Dünya İthalat Göstergeleri'!$A:$M,9,0)</f>
        <v>-9</v>
      </c>
      <c r="AL12" s="27">
        <f>VLOOKUP($A:$A,'4-Dünya İthalat Göstergeleri'!$A:$M,10,0)</f>
        <v>2.6617647644577569</v>
      </c>
      <c r="AM12" s="27">
        <f>VLOOKUP($A:$A,'4-Dünya İthalat Göstergeleri'!$A:$M,11,0)</f>
        <v>2168</v>
      </c>
      <c r="AN12" s="27" t="str">
        <f>VLOOKUP($A:$A,'4-Dünya İthalat Göstergeleri'!$A:$M,12,0)</f>
        <v>0.58</v>
      </c>
      <c r="AO12" s="27">
        <f>VLOOKUP($A:$A,'4-Dünya İthalat Göstergeleri'!$A:$M,13,0)</f>
        <v>45507</v>
      </c>
      <c r="AP12" s="9">
        <f>VLOOKUP($A:$A,'5-Dünya Yıllar İhracatı'!$A:$H,2,0)</f>
        <v>3584</v>
      </c>
      <c r="AQ12" s="9">
        <f>VLOOKUP($A:$A,'5-Dünya Yıllar İhracatı'!$A:$H,3,0)</f>
        <v>2834</v>
      </c>
      <c r="AR12" s="9">
        <f>VLOOKUP($A:$A,'5-Dünya Yıllar İhracatı'!$A:$H,4,0)</f>
        <v>4155</v>
      </c>
      <c r="AS12" s="9">
        <f>VLOOKUP($A:$A,'5-Dünya Yıllar İhracatı'!$A:$H,5,0)</f>
        <v>4572</v>
      </c>
      <c r="AT12" s="10">
        <f>VLOOKUP($A:$A,'5-Dünya Yıllar İhracatı'!$A:$H,6,0)</f>
        <v>5324</v>
      </c>
      <c r="AU12" s="10">
        <f>VLOOKUP($A:$A,'5-Dünya Yıllar İhracatı'!$A:$H,7,0)</f>
        <v>16.447944006999123</v>
      </c>
      <c r="AV12" s="10">
        <f>VLOOKUP($A:$A,'5-Dünya Yıllar İhracatı'!$A:$H,8,0)</f>
        <v>0.49195218343052566</v>
      </c>
      <c r="AW12" s="9" t="e">
        <f>VLOOKUP($A:$A,'6-Türkiye Yıllar İhracatı'!$A:$H,2,0)</f>
        <v>#N/A</v>
      </c>
      <c r="AX12" s="9" t="e">
        <f>VLOOKUP($A:$A,'6-Türkiye Yıllar İhracatı'!$A:$H,3,0)</f>
        <v>#N/A</v>
      </c>
      <c r="AY12" s="9" t="e">
        <f>VLOOKUP($A:$A,'6-Türkiye Yıllar İhracatı'!$A:$H,4,0)</f>
        <v>#N/A</v>
      </c>
      <c r="AZ12" s="9" t="e">
        <f>VLOOKUP($A:$A,'6-Türkiye Yıllar İhracatı'!$A:$H,5,0)</f>
        <v>#N/A</v>
      </c>
      <c r="BA12" s="10" t="e">
        <f>VLOOKUP($A:$A,'6-Türkiye Yıllar İhracatı'!$A:$H,6,0)</f>
        <v>#N/A</v>
      </c>
      <c r="BB12" s="9" t="e">
        <f>VLOOKUP($A:$A,'6-Türkiye Yıllar İhracatı'!$A:$H,7,0)</f>
        <v>#N/A</v>
      </c>
      <c r="BC12" s="10" t="e">
        <f>VLOOKUP($A:$A,'6-Türkiye Yıllar İhracatı'!$A:$H,8,0)</f>
        <v>#N/A</v>
      </c>
      <c r="BD12" s="9" t="e">
        <f>VLOOKUP($A:$A,'7-Türkiye Çeyrek Yıllar İhracat'!$A:$G,2,0)</f>
        <v>#N/A</v>
      </c>
      <c r="BE12" s="9" t="e">
        <f>VLOOKUP($A:$A,'7-Türkiye Çeyrek Yıllar İhracat'!$A:$G,3,0)</f>
        <v>#N/A</v>
      </c>
      <c r="BF12" s="9" t="e">
        <f>VLOOKUP($A:$A,'7-Türkiye Çeyrek Yıllar İhracat'!$A:$G,4,0)</f>
        <v>#N/A</v>
      </c>
      <c r="BG12" s="9" t="e">
        <f>VLOOKUP($A:$A,'7-Türkiye Çeyrek Yıllar İhracat'!$A:$G,5,0)</f>
        <v>#N/A</v>
      </c>
      <c r="BH12" s="10" t="e">
        <f>VLOOKUP($A:$A,'7-Türkiye Çeyrek Yıllar İhracat'!$A:$G,6,0)</f>
        <v>#N/A</v>
      </c>
      <c r="BI12" s="12" t="e">
        <f>VLOOKUP($A:$A,'7-Türkiye Çeyrek Yıllar İhracat'!$A:$G,7,0)</f>
        <v>#N/A</v>
      </c>
      <c r="BJ12" s="9" t="e">
        <f>VLOOKUP($A:$A,'8-Türkiye Yıllar İhracat Birim '!$A:$H,2,0)</f>
        <v>#N/A</v>
      </c>
      <c r="BK12" s="9" t="e">
        <f>VLOOKUP($A:$A,'8-Türkiye Yıllar İhracat Birim '!$A:$H,3,0)</f>
        <v>#N/A</v>
      </c>
      <c r="BL12" s="9" t="e">
        <f>VLOOKUP($A:$A,'8-Türkiye Yıllar İhracat Birim '!$A:$H,4,0)</f>
        <v>#N/A</v>
      </c>
      <c r="BM12" s="9" t="e">
        <f>VLOOKUP($A:$A,'8-Türkiye Yıllar İhracat Birim '!$A:$H,5,0)</f>
        <v>#N/A</v>
      </c>
      <c r="BN12" s="9" t="e">
        <f>VLOOKUP($A:$A,'8-Türkiye Yıllar İhracat Birim '!$A:$H,6,0)</f>
        <v>#N/A</v>
      </c>
      <c r="BO12" s="9" t="e">
        <f>VLOOKUP($A:$A,'8-Türkiye Yıllar İhracat Birim '!$A:$H,7,0)</f>
        <v>#N/A</v>
      </c>
      <c r="BP12" s="10" t="e">
        <f>VLOOKUP($A:$A,'8-Türkiye Yıllar İhracat Birim '!$A:$H,8,0)</f>
        <v>#N/A</v>
      </c>
      <c r="BQ12" s="2">
        <f>VLOOKUP($A:$A,'9-Dünya Yıllar İthaları Birim F'!$A:$N,2,0)</f>
        <v>2786</v>
      </c>
      <c r="BR12" s="2" t="str">
        <f>VLOOKUP($A:$A,'9-Dünya Yıllar İthaları Birim F'!$A:$N,3,0)</f>
        <v>US Dollar/Tons</v>
      </c>
      <c r="BS12" s="2">
        <f>VLOOKUP($A:$A,'9-Dünya Yıllar İthaları Birim F'!$A:$N,4,0)</f>
        <v>2729</v>
      </c>
      <c r="BT12" s="2" t="str">
        <f>VLOOKUP($A:$A,'9-Dünya Yıllar İthaları Birim F'!$A:$N,5,0)</f>
        <v>US Dollar/Tons</v>
      </c>
      <c r="BU12" s="2">
        <f>VLOOKUP($A:$A,'9-Dünya Yıllar İthaları Birim F'!$A:$N,6,0)</f>
        <v>2845</v>
      </c>
      <c r="BV12" s="2" t="str">
        <f>VLOOKUP($A:$A,'9-Dünya Yıllar İthaları Birim F'!$A:$N,7,0)</f>
        <v>US Dollar/Tons</v>
      </c>
      <c r="BW12" s="2">
        <f>VLOOKUP($A:$A,'9-Dünya Yıllar İthaları Birim F'!$A:$N,8,0)</f>
        <v>2873</v>
      </c>
      <c r="BX12" s="2" t="str">
        <f>VLOOKUP($A:$A,'9-Dünya Yıllar İthaları Birim F'!$A:$N,9,0)</f>
        <v>US Dollar/Tons</v>
      </c>
      <c r="BY12" s="2">
        <f>VLOOKUP($A:$A,'9-Dünya Yıllar İthaları Birim F'!$A:$N,10,0)</f>
        <v>2749</v>
      </c>
      <c r="BZ12" s="2" t="str">
        <f>VLOOKUP($A:$A,'9-Dünya Yıllar İthaları Birim F'!$A:$N,11,0)</f>
        <v>US Dollar/Tons</v>
      </c>
      <c r="CA12" s="2">
        <f>VLOOKUP($A:$A,'9-Dünya Yıllar İthaları Birim F'!$A:$N,12,0)</f>
        <v>33413</v>
      </c>
      <c r="CB12" s="2">
        <f>VLOOKUP($A:$A,'9-Dünya Yıllar İthaları Birim F'!$A:$N,13,0)</f>
        <v>12155</v>
      </c>
      <c r="CC12" s="2" t="str">
        <f>VLOOKUP($A:$A,'9-Dünya Yıllar İthaları Birim F'!$A:$N,14,0)</f>
        <v>Tons</v>
      </c>
    </row>
    <row r="13" spans="1:81" x14ac:dyDescent="0.3">
      <c r="A13" s="6" t="s">
        <v>22</v>
      </c>
      <c r="B13" s="11">
        <v>36739</v>
      </c>
      <c r="C13" s="11">
        <v>30160</v>
      </c>
      <c r="D13" s="11">
        <v>44300</v>
      </c>
      <c r="E13" s="11">
        <v>29947</v>
      </c>
      <c r="F13" s="50">
        <v>29303</v>
      </c>
      <c r="G13" s="50">
        <f t="shared" si="0"/>
        <v>-2.1504658229538851</v>
      </c>
      <c r="H13" s="50">
        <f t="shared" si="1"/>
        <v>2.3343609843143818</v>
      </c>
      <c r="I13" s="11">
        <f>VLOOKUP($A:$A,'2-Dünya Çeyrek Yıllar İthalatı'!$A:$G,2,0)</f>
        <v>6464</v>
      </c>
      <c r="J13" s="11">
        <f>VLOOKUP($A:$A,'2-Dünya Çeyrek Yıllar İthalatı'!$A:$G,3,0)</f>
        <v>7300</v>
      </c>
      <c r="K13" s="11">
        <f>VLOOKUP($A:$A,'2-Dünya Çeyrek Yıllar İthalatı'!$A:$G,4,0)</f>
        <v>7150</v>
      </c>
      <c r="L13" s="11">
        <f>VLOOKUP($A:$A,'2-Dünya Çeyrek Yıllar İthalatı'!$A:$G,5,0)</f>
        <v>9533</v>
      </c>
      <c r="M13" s="12">
        <f>VLOOKUP($A:$A,'2-Dünya Çeyrek Yıllar İthalatı'!$A:$G,6,0)</f>
        <v>8568</v>
      </c>
      <c r="N13" s="12">
        <f>VLOOKUP($A:$A,'2-Dünya Çeyrek Yıllar İthalatı'!$A:$G,7,0)</f>
        <v>32.549504950495049</v>
      </c>
      <c r="O13" s="6">
        <f>VLOOKUP($A:$A,'3-Türkiye İhracat Göstergeleri'!$A:$P,2,0)</f>
        <v>5058</v>
      </c>
      <c r="P13" s="25">
        <f>VLOOKUP($A:$A,'3-Türkiye İhracat Göstergeleri'!$A:$P,3,0)</f>
        <v>4891</v>
      </c>
      <c r="Q13" s="25">
        <f>VLOOKUP($A:$A,'3-Türkiye İhracat Göstergeleri'!$A:$P,4,0)</f>
        <v>6.6751128355372558</v>
      </c>
      <c r="R13" s="25">
        <f>VLOOKUP($A:$A,'3-Türkiye İhracat Göstergeleri'!$A:$P,5,0)</f>
        <v>1855</v>
      </c>
      <c r="S13" s="25" t="str">
        <f>VLOOKUP($A:$A,'3-Türkiye İhracat Göstergeleri'!$A:$P,6,0)</f>
        <v>Tons</v>
      </c>
      <c r="T13" s="25">
        <f>VLOOKUP($A:$A,'3-Türkiye İhracat Göstergeleri'!$A:$P,7,0)</f>
        <v>2727</v>
      </c>
      <c r="U13" s="25">
        <f>VLOOKUP($A:$A,'3-Türkiye İhracat Göstergeleri'!$A:$P,8,0)</f>
        <v>13</v>
      </c>
      <c r="V13" s="25">
        <f>VLOOKUP($A:$A,'3-Türkiye İhracat Göstergeleri'!$A:$P,9,0)</f>
        <v>7</v>
      </c>
      <c r="W13" s="25">
        <f>VLOOKUP($A:$A,'3-Türkiye İhracat Göstergeleri'!$A:$P,10,0)</f>
        <v>-44</v>
      </c>
      <c r="X13" s="25">
        <f>VLOOKUP($A:$A,'3-Türkiye İhracat Göstergeleri'!$A:$P,11,0)</f>
        <v>10</v>
      </c>
      <c r="Y13" s="25">
        <f>VLOOKUP($A:$A,'3-Türkiye İhracat Göstergeleri'!$A:$P,12,0)</f>
        <v>2.3343516862570151</v>
      </c>
      <c r="Z13" s="25">
        <f>VLOOKUP($A:$A,'3-Türkiye İhracat Göstergeleri'!$A:$P,13,0)</f>
        <v>-4</v>
      </c>
      <c r="AA13" s="25">
        <f>VLOOKUP($A:$A,'3-Türkiye İhracat Göstergeleri'!$A:$P,14,0)</f>
        <v>3793</v>
      </c>
      <c r="AB13" s="25" t="str">
        <f>VLOOKUP($A:$A,'3-Türkiye İhracat Göstergeleri'!$A:$P,15,0)</f>
        <v>0.11</v>
      </c>
      <c r="AC13" s="25">
        <f>VLOOKUP($A:$A,'3-Türkiye İhracat Göstergeleri'!$A:$P,16,0)</f>
        <v>0</v>
      </c>
      <c r="AD13" s="25">
        <f>VLOOKUP($A:$A,'4-Dünya İthalat Göstergeleri'!$A:$M,2,0)</f>
        <v>29303</v>
      </c>
      <c r="AE13" s="29">
        <f>VLOOKUP($A:$A,'4-Dünya İthalat Göstergeleri'!$A:$M,3,0)</f>
        <v>-15740</v>
      </c>
      <c r="AF13" s="26">
        <f>VLOOKUP($A:$A,'4-Dünya İthalat Göstergeleri'!$A:$M,4,0)</f>
        <v>8749</v>
      </c>
      <c r="AG13" s="26" t="str">
        <f>VLOOKUP($A:$A,'4-Dünya İthalat Göstergeleri'!$A:$M,5,0)</f>
        <v>Tons</v>
      </c>
      <c r="AH13" s="26">
        <f>VLOOKUP($A:$A,'4-Dünya İthalat Göstergeleri'!$A:$M,6,0)</f>
        <v>3349</v>
      </c>
      <c r="AI13" s="25">
        <f>VLOOKUP($A:$A,'4-Dünya İthalat Göstergeleri'!$A:$M,7,0)</f>
        <v>-4</v>
      </c>
      <c r="AJ13" s="25">
        <f>VLOOKUP($A:$A,'4-Dünya İthalat Göstergeleri'!$A:$M,8,0)</f>
        <v>-13</v>
      </c>
      <c r="AK13" s="25">
        <f>VLOOKUP($A:$A,'4-Dünya İthalat Göstergeleri'!$A:$M,9,0)</f>
        <v>-2</v>
      </c>
      <c r="AL13" s="25">
        <f>VLOOKUP($A:$A,'4-Dünya İthalat Göstergeleri'!$A:$M,10,0)</f>
        <v>2.3343516862570151</v>
      </c>
      <c r="AM13" s="25">
        <f>VLOOKUP($A:$A,'4-Dünya İthalat Göstergeleri'!$A:$M,11,0)</f>
        <v>3793</v>
      </c>
      <c r="AN13" s="25" t="str">
        <f>VLOOKUP($A:$A,'4-Dünya İthalat Göstergeleri'!$A:$M,12,0)</f>
        <v>0.11</v>
      </c>
      <c r="AO13" s="25">
        <f>VLOOKUP($A:$A,'4-Dünya İthalat Göstergeleri'!$A:$M,13,0)</f>
        <v>45353</v>
      </c>
      <c r="AP13" s="11">
        <f>VLOOKUP($A:$A,'5-Dünya Yıllar İhracatı'!$A:$H,2,0)</f>
        <v>21666</v>
      </c>
      <c r="AQ13" s="11">
        <f>VLOOKUP($A:$A,'5-Dünya Yıllar İhracatı'!$A:$H,3,0)</f>
        <v>14101</v>
      </c>
      <c r="AR13" s="11">
        <f>VLOOKUP($A:$A,'5-Dünya Yıllar İhracatı'!$A:$H,4,0)</f>
        <v>10868</v>
      </c>
      <c r="AS13" s="11">
        <f>VLOOKUP($A:$A,'5-Dünya Yıllar İhracatı'!$A:$H,5,0)</f>
        <v>9842</v>
      </c>
      <c r="AT13" s="12">
        <f>VLOOKUP($A:$A,'5-Dünya Yıllar İhracatı'!$A:$H,6,0)</f>
        <v>13563</v>
      </c>
      <c r="AU13" s="12">
        <f>VLOOKUP($A:$A,'5-Dünya Yıllar İhracatı'!$A:$H,7,0)</f>
        <v>37.807356228408864</v>
      </c>
      <c r="AV13" s="12">
        <f>VLOOKUP($A:$A,'5-Dünya Yıllar İhracatı'!$A:$H,8,0)</f>
        <v>1.2532583515905744</v>
      </c>
      <c r="AW13" s="11">
        <f>VLOOKUP($A:$A,'6-Türkiye Yıllar İhracatı'!$A:$H,2,0)</f>
        <v>4206</v>
      </c>
      <c r="AX13" s="11">
        <f>VLOOKUP($A:$A,'6-Türkiye Yıllar İhracatı'!$A:$H,3,0)</f>
        <v>3710</v>
      </c>
      <c r="AY13" s="11">
        <f>VLOOKUP($A:$A,'6-Türkiye Yıllar İhracatı'!$A:$H,4,0)</f>
        <v>6482</v>
      </c>
      <c r="AZ13" s="11">
        <f>VLOOKUP($A:$A,'6-Türkiye Yıllar İhracatı'!$A:$H,5,0)</f>
        <v>9033</v>
      </c>
      <c r="BA13" s="12">
        <f>VLOOKUP($A:$A,'6-Türkiye Yıllar İhracatı'!$A:$H,6,0)</f>
        <v>5058</v>
      </c>
      <c r="BB13" s="11">
        <f>VLOOKUP($A:$A,'6-Türkiye Yıllar İhracatı'!$A:$H,7,0)</f>
        <v>-44.005313849219533</v>
      </c>
      <c r="BC13" s="12">
        <f>VLOOKUP($A:$A,'6-Türkiye Yıllar İhracatı'!$A:$H,8,0)</f>
        <v>6.6751128355372558</v>
      </c>
      <c r="BD13" s="11">
        <f>VLOOKUP($A:$A,'7-Türkiye Çeyrek Yıllar İhracat'!$A:$G,2,0)</f>
        <v>1210</v>
      </c>
      <c r="BE13" s="11">
        <f>VLOOKUP($A:$A,'7-Türkiye Çeyrek Yıllar İhracat'!$A:$G,3,0)</f>
        <v>1206</v>
      </c>
      <c r="BF13" s="11">
        <f>VLOOKUP($A:$A,'7-Türkiye Çeyrek Yıllar İhracat'!$A:$G,4,0)</f>
        <v>1256</v>
      </c>
      <c r="BG13" s="11">
        <f>VLOOKUP($A:$A,'7-Türkiye Çeyrek Yıllar İhracat'!$A:$G,5,0)</f>
        <v>1099</v>
      </c>
      <c r="BH13" s="12">
        <f>VLOOKUP($A:$A,'7-Türkiye Çeyrek Yıllar İhracat'!$A:$G,6,0)</f>
        <v>1310</v>
      </c>
      <c r="BI13" s="12">
        <f>VLOOKUP($A:$A,'7-Türkiye Çeyrek Yıllar İhracat'!$A:$G,7,0)</f>
        <v>8.2644628099173563</v>
      </c>
      <c r="BJ13" s="11">
        <f>VLOOKUP($A:$A,'8-Türkiye Yıllar İhracat Birim '!$A:$H,2,0)</f>
        <v>2434</v>
      </c>
      <c r="BK13" s="11">
        <f>VLOOKUP($A:$A,'8-Türkiye Yıllar İhracat Birim '!$A:$H,3,0)</f>
        <v>2351</v>
      </c>
      <c r="BL13" s="11">
        <f>VLOOKUP($A:$A,'8-Türkiye Yıllar İhracat Birim '!$A:$H,4,0)</f>
        <v>2894</v>
      </c>
      <c r="BM13" s="11">
        <f>VLOOKUP($A:$A,'8-Türkiye Yıllar İhracat Birim '!$A:$H,5,0)</f>
        <v>3256</v>
      </c>
      <c r="BN13" s="11">
        <f>VLOOKUP($A:$A,'8-Türkiye Yıllar İhracat Birim '!$A:$H,6,0)</f>
        <v>2727</v>
      </c>
      <c r="BO13" s="11">
        <f>VLOOKUP($A:$A,'8-Türkiye Yıllar İhracat Birim '!$A:$H,7,0)</f>
        <v>5058</v>
      </c>
      <c r="BP13" s="12">
        <f>VLOOKUP($A:$A,'8-Türkiye Yıllar İhracat Birim '!$A:$H,8,0)</f>
        <v>1855</v>
      </c>
      <c r="BQ13" s="2">
        <f>VLOOKUP($A:$A,'9-Dünya Yıllar İthaları Birim F'!$A:$N,2,0)</f>
        <v>2321</v>
      </c>
      <c r="BR13" s="2" t="str">
        <f>VLOOKUP($A:$A,'9-Dünya Yıllar İthaları Birim F'!$A:$N,3,0)</f>
        <v>US Dollar/Tons</v>
      </c>
      <c r="BS13" s="2">
        <f>VLOOKUP($A:$A,'9-Dünya Yıllar İthaları Birim F'!$A:$N,4,0)</f>
        <v>2597</v>
      </c>
      <c r="BT13" s="2" t="str">
        <f>VLOOKUP($A:$A,'9-Dünya Yıllar İthaları Birim F'!$A:$N,5,0)</f>
        <v>US Dollar/Tons</v>
      </c>
      <c r="BU13" s="2">
        <f>VLOOKUP($A:$A,'9-Dünya Yıllar İthaları Birim F'!$A:$N,6,0)</f>
        <v>3042</v>
      </c>
      <c r="BV13" s="2" t="str">
        <f>VLOOKUP($A:$A,'9-Dünya Yıllar İthaları Birim F'!$A:$N,7,0)</f>
        <v>US Dollar/Tons</v>
      </c>
      <c r="BW13" s="2">
        <f>VLOOKUP($A:$A,'9-Dünya Yıllar İthaları Birim F'!$A:$N,8,0)</f>
        <v>3340</v>
      </c>
      <c r="BX13" s="2" t="str">
        <f>VLOOKUP($A:$A,'9-Dünya Yıllar İthaları Birim F'!$A:$N,9,0)</f>
        <v>US Dollar/Tons</v>
      </c>
      <c r="BY13" s="2">
        <f>VLOOKUP($A:$A,'9-Dünya Yıllar İthaları Birim F'!$A:$N,10,0)</f>
        <v>3349</v>
      </c>
      <c r="BZ13" s="2" t="str">
        <f>VLOOKUP($A:$A,'9-Dünya Yıllar İthaları Birim F'!$A:$N,11,0)</f>
        <v>US Dollar/Tons</v>
      </c>
      <c r="CA13" s="2">
        <f>VLOOKUP($A:$A,'9-Dünya Yıllar İthaları Birim F'!$A:$N,12,0)</f>
        <v>29303</v>
      </c>
      <c r="CB13" s="2">
        <f>VLOOKUP($A:$A,'9-Dünya Yıllar İthaları Birim F'!$A:$N,13,0)</f>
        <v>8749</v>
      </c>
      <c r="CC13" s="2" t="str">
        <f>VLOOKUP($A:$A,'9-Dünya Yıllar İthaları Birim F'!$A:$N,14,0)</f>
        <v>Tons</v>
      </c>
    </row>
    <row r="14" spans="1:81" x14ac:dyDescent="0.3">
      <c r="A14" s="8" t="s">
        <v>23</v>
      </c>
      <c r="B14" s="9">
        <v>32622</v>
      </c>
      <c r="C14" s="9">
        <v>31439</v>
      </c>
      <c r="D14" s="9">
        <v>46506</v>
      </c>
      <c r="E14" s="9">
        <v>40862</v>
      </c>
      <c r="F14" s="49">
        <v>29244</v>
      </c>
      <c r="G14" s="49">
        <f t="shared" si="0"/>
        <v>-28.432284273897508</v>
      </c>
      <c r="H14" s="49">
        <f t="shared" si="1"/>
        <v>2.3296608751762542</v>
      </c>
      <c r="I14" s="9">
        <f>VLOOKUP($A:$A,'2-Dünya Çeyrek Yıllar İthalatı'!$A:$G,2,0)</f>
        <v>7118</v>
      </c>
      <c r="J14" s="9">
        <f>VLOOKUP($A:$A,'2-Dünya Çeyrek Yıllar İthalatı'!$A:$G,3,0)</f>
        <v>5710</v>
      </c>
      <c r="K14" s="9">
        <f>VLOOKUP($A:$A,'2-Dünya Çeyrek Yıllar İthalatı'!$A:$G,4,0)</f>
        <v>7273</v>
      </c>
      <c r="L14" s="9">
        <f>VLOOKUP($A:$A,'2-Dünya Çeyrek Yıllar İthalatı'!$A:$G,5,0)</f>
        <v>10254</v>
      </c>
      <c r="M14" s="10">
        <f>VLOOKUP($A:$A,'2-Dünya Çeyrek Yıllar İthalatı'!$A:$G,6,0)</f>
        <v>8400</v>
      </c>
      <c r="N14" s="10">
        <f>VLOOKUP($A:$A,'2-Dünya Çeyrek Yıllar İthalatı'!$A:$G,7,0)</f>
        <v>18.010677156504638</v>
      </c>
      <c r="O14" s="8">
        <f>VLOOKUP($A:$A,'3-Türkiye İhracat Göstergeleri'!$A:$P,2,0)</f>
        <v>1938</v>
      </c>
      <c r="P14" s="27">
        <f>VLOOKUP($A:$A,'3-Türkiye İhracat Göstergeleri'!$A:$P,3,0)</f>
        <v>1764</v>
      </c>
      <c r="Q14" s="27">
        <f>VLOOKUP($A:$A,'3-Türkiye İhracat Göstergeleri'!$A:$P,4,0)</f>
        <v>2.5576055111251881</v>
      </c>
      <c r="R14" s="27">
        <f>VLOOKUP($A:$A,'3-Türkiye İhracat Göstergeleri'!$A:$P,5,0)</f>
        <v>953</v>
      </c>
      <c r="S14" s="30" t="str">
        <f>VLOOKUP($A:$A,'3-Türkiye İhracat Göstergeleri'!$A:$P,6,0)</f>
        <v>Tons</v>
      </c>
      <c r="T14" s="30">
        <f>VLOOKUP($A:$A,'3-Türkiye İhracat Göstergeleri'!$A:$P,7,0)</f>
        <v>2034</v>
      </c>
      <c r="U14" s="30">
        <f>VLOOKUP($A:$A,'3-Türkiye İhracat Göstergeleri'!$A:$P,8,0)</f>
        <v>-8</v>
      </c>
      <c r="V14" s="27">
        <f>VLOOKUP($A:$A,'3-Türkiye İhracat Göstergeleri'!$A:$P,9,0)</f>
        <v>-11</v>
      </c>
      <c r="W14" s="27">
        <f>VLOOKUP($A:$A,'3-Türkiye İhracat Göstergeleri'!$A:$P,10,0)</f>
        <v>-47</v>
      </c>
      <c r="X14" s="27">
        <f>VLOOKUP($A:$A,'3-Türkiye İhracat Göstergeleri'!$A:$P,11,0)</f>
        <v>11</v>
      </c>
      <c r="Y14" s="27">
        <f>VLOOKUP($A:$A,'3-Türkiye İhracat Göstergeleri'!$A:$P,12,0)</f>
        <v>2.3296515958400219</v>
      </c>
      <c r="Z14" s="27">
        <f>VLOOKUP($A:$A,'3-Türkiye İhracat Göstergeleri'!$A:$P,13,0)</f>
        <v>0</v>
      </c>
      <c r="AA14" s="27">
        <f>VLOOKUP($A:$A,'3-Türkiye İhracat Göstergeleri'!$A:$P,14,0)</f>
        <v>5451</v>
      </c>
      <c r="AB14" s="27" t="str">
        <f>VLOOKUP($A:$A,'3-Türkiye İhracat Göstergeleri'!$A:$P,15,0)</f>
        <v>0.18</v>
      </c>
      <c r="AC14" s="27">
        <f>VLOOKUP($A:$A,'3-Türkiye İhracat Göstergeleri'!$A:$P,16,0)</f>
        <v>0</v>
      </c>
      <c r="AD14" s="27">
        <f>VLOOKUP($A:$A,'4-Dünya İthalat Göstergeleri'!$A:$M,2,0)</f>
        <v>29244</v>
      </c>
      <c r="AE14" s="27">
        <f>VLOOKUP($A:$A,'4-Dünya İthalat Göstergeleri'!$A:$M,3,0)</f>
        <v>18076</v>
      </c>
      <c r="AF14" s="27">
        <f>VLOOKUP($A:$A,'4-Dünya İthalat Göstergeleri'!$A:$M,4,0)</f>
        <v>0</v>
      </c>
      <c r="AG14" s="27" t="str">
        <f>VLOOKUP($A:$A,'4-Dünya İthalat Göstergeleri'!$A:$M,5,0)</f>
        <v>No quantity</v>
      </c>
      <c r="AH14" s="27">
        <f>VLOOKUP($A:$A,'4-Dünya İthalat Göstergeleri'!$A:$M,6,0)</f>
        <v>0</v>
      </c>
      <c r="AI14" s="27">
        <f>VLOOKUP($A:$A,'4-Dünya İthalat Göstergeleri'!$A:$M,7,0)</f>
        <v>0</v>
      </c>
      <c r="AJ14" s="27">
        <f>VLOOKUP($A:$A,'4-Dünya İthalat Göstergeleri'!$A:$M,8,0)</f>
        <v>0</v>
      </c>
      <c r="AK14" s="27">
        <f>VLOOKUP($A:$A,'4-Dünya İthalat Göstergeleri'!$A:$M,9,0)</f>
        <v>-28</v>
      </c>
      <c r="AL14" s="27">
        <f>VLOOKUP($A:$A,'4-Dünya İthalat Göstergeleri'!$A:$M,10,0)</f>
        <v>2.3296515958400219</v>
      </c>
      <c r="AM14" s="27">
        <f>VLOOKUP($A:$A,'4-Dünya İthalat Göstergeleri'!$A:$M,11,0)</f>
        <v>5451</v>
      </c>
      <c r="AN14" s="27" t="str">
        <f>VLOOKUP($A:$A,'4-Dünya İthalat Göstergeleri'!$A:$M,12,0)</f>
        <v>0.18</v>
      </c>
      <c r="AO14" s="27">
        <f>VLOOKUP($A:$A,'4-Dünya İthalat Göstergeleri'!$A:$M,13,0)</f>
        <v>45506</v>
      </c>
      <c r="AP14" s="9">
        <f>VLOOKUP($A:$A,'5-Dünya Yıllar İhracatı'!$A:$H,2,0)</f>
        <v>41789</v>
      </c>
      <c r="AQ14" s="9">
        <f>VLOOKUP($A:$A,'5-Dünya Yıllar İhracatı'!$A:$H,3,0)</f>
        <v>40047</v>
      </c>
      <c r="AR14" s="9">
        <f>VLOOKUP($A:$A,'5-Dünya Yıllar İhracatı'!$A:$H,4,0)</f>
        <v>47812</v>
      </c>
      <c r="AS14" s="9">
        <f>VLOOKUP($A:$A,'5-Dünya Yıllar İhracatı'!$A:$H,5,0)</f>
        <v>48888</v>
      </c>
      <c r="AT14" s="10">
        <f>VLOOKUP($A:$A,'5-Dünya Yıllar İhracatı'!$A:$H,6,0)</f>
        <v>47320</v>
      </c>
      <c r="AU14" s="10">
        <f>VLOOKUP($A:$A,'5-Dünya Yıllar İhracatı'!$A:$H,7,0)</f>
        <v>-3.2073310423825885</v>
      </c>
      <c r="AV14" s="10">
        <f>VLOOKUP($A:$A,'5-Dünya Yıllar İhracatı'!$A:$H,8,0)</f>
        <v>4.3724976183193975</v>
      </c>
      <c r="AW14" s="9">
        <f>VLOOKUP($A:$A,'6-Türkiye Yıllar İhracatı'!$A:$H,2,0)</f>
        <v>3308</v>
      </c>
      <c r="AX14" s="9">
        <f>VLOOKUP($A:$A,'6-Türkiye Yıllar İhracatı'!$A:$H,3,0)</f>
        <v>2878</v>
      </c>
      <c r="AY14" s="9">
        <f>VLOOKUP($A:$A,'6-Türkiye Yıllar İhracatı'!$A:$H,4,0)</f>
        <v>4238</v>
      </c>
      <c r="AZ14" s="9">
        <f>VLOOKUP($A:$A,'6-Türkiye Yıllar İhracatı'!$A:$H,5,0)</f>
        <v>3684</v>
      </c>
      <c r="BA14" s="10">
        <f>VLOOKUP($A:$A,'6-Türkiye Yıllar İhracatı'!$A:$H,6,0)</f>
        <v>1938</v>
      </c>
      <c r="BB14" s="9">
        <f>VLOOKUP($A:$A,'6-Türkiye Yıllar İhracatı'!$A:$H,7,0)</f>
        <v>-47.394136807817588</v>
      </c>
      <c r="BC14" s="10">
        <f>VLOOKUP($A:$A,'6-Türkiye Yıllar İhracatı'!$A:$H,8,0)</f>
        <v>2.5576055111251881</v>
      </c>
      <c r="BD14" s="9">
        <f>VLOOKUP($A:$A,'7-Türkiye Çeyrek Yıllar İhracat'!$A:$G,2,0)</f>
        <v>485</v>
      </c>
      <c r="BE14" s="9">
        <f>VLOOKUP($A:$A,'7-Türkiye Çeyrek Yıllar İhracat'!$A:$G,3,0)</f>
        <v>348</v>
      </c>
      <c r="BF14" s="9">
        <f>VLOOKUP($A:$A,'7-Türkiye Çeyrek Yıllar İhracat'!$A:$G,4,0)</f>
        <v>535</v>
      </c>
      <c r="BG14" s="9">
        <f>VLOOKUP($A:$A,'7-Türkiye Çeyrek Yıllar İhracat'!$A:$G,5,0)</f>
        <v>754</v>
      </c>
      <c r="BH14" s="10">
        <f>VLOOKUP($A:$A,'7-Türkiye Çeyrek Yıllar İhracat'!$A:$G,6,0)</f>
        <v>775</v>
      </c>
      <c r="BI14" s="12">
        <f>VLOOKUP($A:$A,'7-Türkiye Çeyrek Yıllar İhracat'!$A:$G,7,0)</f>
        <v>59.793814432989691</v>
      </c>
      <c r="BJ14" s="9">
        <f>VLOOKUP($A:$A,'8-Türkiye Yıllar İhracat Birim '!$A:$H,2,0)</f>
        <v>1933</v>
      </c>
      <c r="BK14" s="9">
        <f>VLOOKUP($A:$A,'8-Türkiye Yıllar İhracat Birim '!$A:$H,3,0)</f>
        <v>1806</v>
      </c>
      <c r="BL14" s="9">
        <f>VLOOKUP($A:$A,'8-Türkiye Yıllar İhracat Birim '!$A:$H,4,0)</f>
        <v>2354</v>
      </c>
      <c r="BM14" s="9">
        <f>VLOOKUP($A:$A,'8-Türkiye Yıllar İhracat Birim '!$A:$H,5,0)</f>
        <v>2202</v>
      </c>
      <c r="BN14" s="9">
        <f>VLOOKUP($A:$A,'8-Türkiye Yıllar İhracat Birim '!$A:$H,6,0)</f>
        <v>2034</v>
      </c>
      <c r="BO14" s="9">
        <f>VLOOKUP($A:$A,'8-Türkiye Yıllar İhracat Birim '!$A:$H,7,0)</f>
        <v>1938</v>
      </c>
      <c r="BP14" s="10">
        <f>VLOOKUP($A:$A,'8-Türkiye Yıllar İhracat Birim '!$A:$H,8,0)</f>
        <v>953</v>
      </c>
      <c r="BQ14" s="2">
        <f>VLOOKUP($A:$A,'9-Dünya Yıllar İthaları Birim F'!$A:$N,2,0)</f>
        <v>0</v>
      </c>
      <c r="BR14" s="2">
        <f>VLOOKUP($A:$A,'9-Dünya Yıllar İthaları Birim F'!$A:$N,3,0)</f>
        <v>0</v>
      </c>
      <c r="BS14" s="2">
        <f>VLOOKUP($A:$A,'9-Dünya Yıllar İthaları Birim F'!$A:$N,4,0)</f>
        <v>2225</v>
      </c>
      <c r="BT14" s="2" t="str">
        <f>VLOOKUP($A:$A,'9-Dünya Yıllar İthaları Birim F'!$A:$N,5,0)</f>
        <v>US Dollar/Tons</v>
      </c>
      <c r="BU14" s="2">
        <f>VLOOKUP($A:$A,'9-Dünya Yıllar İthaları Birim F'!$A:$N,6,0)</f>
        <v>2780</v>
      </c>
      <c r="BV14" s="2" t="str">
        <f>VLOOKUP($A:$A,'9-Dünya Yıllar İthaları Birim F'!$A:$N,7,0)</f>
        <v>US Dollar/Tons</v>
      </c>
      <c r="BW14" s="2">
        <f>VLOOKUP($A:$A,'9-Dünya Yıllar İthaları Birim F'!$A:$N,8,0)</f>
        <v>2746</v>
      </c>
      <c r="BX14" s="2" t="str">
        <f>VLOOKUP($A:$A,'9-Dünya Yıllar İthaları Birim F'!$A:$N,9,0)</f>
        <v>US Dollar/Tons</v>
      </c>
      <c r="BY14" s="2">
        <f>VLOOKUP($A:$A,'9-Dünya Yıllar İthaları Birim F'!$A:$N,10,0)</f>
        <v>0</v>
      </c>
      <c r="BZ14" s="2">
        <f>VLOOKUP($A:$A,'9-Dünya Yıllar İthaları Birim F'!$A:$N,11,0)</f>
        <v>0</v>
      </c>
      <c r="CA14" s="2">
        <f>VLOOKUP($A:$A,'9-Dünya Yıllar İthaları Birim F'!$A:$N,12,0)</f>
        <v>29244</v>
      </c>
      <c r="CB14" s="2">
        <f>VLOOKUP($A:$A,'9-Dünya Yıllar İthaları Birim F'!$A:$N,13,0)</f>
        <v>0</v>
      </c>
      <c r="CC14" s="2" t="str">
        <f>VLOOKUP($A:$A,'9-Dünya Yıllar İthaları Birim F'!$A:$N,14,0)</f>
        <v>No quantity</v>
      </c>
    </row>
    <row r="15" spans="1:81" x14ac:dyDescent="0.3">
      <c r="A15" s="6" t="s">
        <v>24</v>
      </c>
      <c r="B15" s="11">
        <v>26355</v>
      </c>
      <c r="C15" s="11">
        <v>30665</v>
      </c>
      <c r="D15" s="11">
        <v>30121</v>
      </c>
      <c r="E15" s="11">
        <v>29002</v>
      </c>
      <c r="F15" s="50">
        <v>23687</v>
      </c>
      <c r="G15" s="50">
        <f t="shared" si="0"/>
        <v>-18.326322322598443</v>
      </c>
      <c r="H15" s="50">
        <f t="shared" si="1"/>
        <v>1.8869743246580473</v>
      </c>
      <c r="I15" s="11">
        <f>VLOOKUP($A:$A,'2-Dünya Çeyrek Yıllar İthalatı'!$A:$G,2,0)</f>
        <v>6203</v>
      </c>
      <c r="J15" s="11">
        <f>VLOOKUP($A:$A,'2-Dünya Çeyrek Yıllar İthalatı'!$A:$G,3,0)</f>
        <v>5874</v>
      </c>
      <c r="K15" s="11">
        <f>VLOOKUP($A:$A,'2-Dünya Çeyrek Yıllar İthalatı'!$A:$G,4,0)</f>
        <v>4548</v>
      </c>
      <c r="L15" s="11">
        <f>VLOOKUP($A:$A,'2-Dünya Çeyrek Yıllar İthalatı'!$A:$G,5,0)</f>
        <v>6726</v>
      </c>
      <c r="M15" s="12">
        <f>VLOOKUP($A:$A,'2-Dünya Çeyrek Yıllar İthalatı'!$A:$G,6,0)</f>
        <v>7234</v>
      </c>
      <c r="N15" s="12">
        <f>VLOOKUP($A:$A,'2-Dünya Çeyrek Yıllar İthalatı'!$A:$G,7,0)</f>
        <v>16.620989843624052</v>
      </c>
      <c r="O15" s="6">
        <f>VLOOKUP($A:$A,'3-Türkiye İhracat Göstergeleri'!$A:$P,2,0)</f>
        <v>0</v>
      </c>
      <c r="P15" s="25">
        <f>VLOOKUP($A:$A,'3-Türkiye İhracat Göstergeleri'!$A:$P,3,0)</f>
        <v>0</v>
      </c>
      <c r="Q15" s="25">
        <f>VLOOKUP($A:$A,'3-Türkiye İhracat Göstergeleri'!$A:$P,4,0)</f>
        <v>0</v>
      </c>
      <c r="R15" s="25">
        <f>VLOOKUP($A:$A,'3-Türkiye İhracat Göstergeleri'!$A:$P,5,0)</f>
        <v>0</v>
      </c>
      <c r="S15" s="25">
        <f>VLOOKUP($A:$A,'3-Türkiye İhracat Göstergeleri'!$A:$P,6,0)</f>
        <v>0</v>
      </c>
      <c r="T15" s="25">
        <f>VLOOKUP($A:$A,'3-Türkiye İhracat Göstergeleri'!$A:$P,7,0)</f>
        <v>0</v>
      </c>
      <c r="U15" s="25">
        <f>VLOOKUP($A:$A,'3-Türkiye İhracat Göstergeleri'!$A:$P,8,0)</f>
        <v>0</v>
      </c>
      <c r="V15" s="25">
        <f>VLOOKUP($A:$A,'3-Türkiye İhracat Göstergeleri'!$A:$P,9,0)</f>
        <v>0</v>
      </c>
      <c r="W15" s="25">
        <f>VLOOKUP($A:$A,'3-Türkiye İhracat Göstergeleri'!$A:$P,10,0)</f>
        <v>0</v>
      </c>
      <c r="X15" s="25">
        <f>VLOOKUP($A:$A,'3-Türkiye İhracat Göstergeleri'!$A:$P,11,0)</f>
        <v>12</v>
      </c>
      <c r="Y15" s="25">
        <f>VLOOKUP($A:$A,'3-Türkiye İhracat Göstergeleri'!$A:$P,12,0)</f>
        <v>1.8869668085987754</v>
      </c>
      <c r="Z15" s="25">
        <f>VLOOKUP($A:$A,'3-Türkiye İhracat Göstergeleri'!$A:$P,13,0)</f>
        <v>-3</v>
      </c>
      <c r="AA15" s="25">
        <f>VLOOKUP($A:$A,'3-Türkiye İhracat Göstergeleri'!$A:$P,14,0)</f>
        <v>2083</v>
      </c>
      <c r="AB15" s="25" t="str">
        <f>VLOOKUP($A:$A,'3-Türkiye İhracat Göstergeleri'!$A:$P,15,0)</f>
        <v>0.34</v>
      </c>
      <c r="AC15" s="25">
        <f>VLOOKUP($A:$A,'3-Türkiye İhracat Göstergeleri'!$A:$P,16,0)</f>
        <v>10</v>
      </c>
      <c r="AD15" s="25">
        <f>VLOOKUP($A:$A,'4-Dünya İthalat Göstergeleri'!$A:$M,2,0)</f>
        <v>23687</v>
      </c>
      <c r="AE15" s="29">
        <f>VLOOKUP($A:$A,'4-Dünya İthalat Göstergeleri'!$A:$M,3,0)</f>
        <v>-23230</v>
      </c>
      <c r="AF15" s="25">
        <f>VLOOKUP($A:$A,'4-Dünya İthalat Göstergeleri'!$A:$M,4,0)</f>
        <v>15119</v>
      </c>
      <c r="AG15" s="25" t="str">
        <f>VLOOKUP($A:$A,'4-Dünya İthalat Göstergeleri'!$A:$M,5,0)</f>
        <v>Tons</v>
      </c>
      <c r="AH15" s="25">
        <f>VLOOKUP($A:$A,'4-Dünya İthalat Göstergeleri'!$A:$M,6,0)</f>
        <v>1567</v>
      </c>
      <c r="AI15" s="25">
        <f>VLOOKUP($A:$A,'4-Dünya İthalat Göstergeleri'!$A:$M,7,0)</f>
        <v>-3</v>
      </c>
      <c r="AJ15" s="25">
        <f>VLOOKUP($A:$A,'4-Dünya İthalat Göstergeleri'!$A:$M,8,0)</f>
        <v>2</v>
      </c>
      <c r="AK15" s="25">
        <f>VLOOKUP($A:$A,'4-Dünya İthalat Göstergeleri'!$A:$M,9,0)</f>
        <v>-18</v>
      </c>
      <c r="AL15" s="25">
        <f>VLOOKUP($A:$A,'4-Dünya İthalat Göstergeleri'!$A:$M,10,0)</f>
        <v>1.8869668085987754</v>
      </c>
      <c r="AM15" s="25">
        <f>VLOOKUP($A:$A,'4-Dünya İthalat Göstergeleri'!$A:$M,11,0)</f>
        <v>2083</v>
      </c>
      <c r="AN15" s="25" t="str">
        <f>VLOOKUP($A:$A,'4-Dünya İthalat Göstergeleri'!$A:$M,12,0)</f>
        <v>0.34</v>
      </c>
      <c r="AO15" s="25">
        <f>VLOOKUP($A:$A,'4-Dünya İthalat Göstergeleri'!$A:$M,13,0)</f>
        <v>45300</v>
      </c>
      <c r="AP15" s="11">
        <f>VLOOKUP($A:$A,'5-Dünya Yıllar İhracatı'!$A:$H,2,0)</f>
        <v>2969</v>
      </c>
      <c r="AQ15" s="11">
        <f>VLOOKUP($A:$A,'5-Dünya Yıllar İhracatı'!$A:$H,3,0)</f>
        <v>521</v>
      </c>
      <c r="AR15" s="11">
        <f>VLOOKUP($A:$A,'5-Dünya Yıllar İhracatı'!$A:$H,4,0)</f>
        <v>558</v>
      </c>
      <c r="AS15" s="11">
        <f>VLOOKUP($A:$A,'5-Dünya Yıllar İhracatı'!$A:$H,5,0)</f>
        <v>483</v>
      </c>
      <c r="AT15" s="12">
        <f>VLOOKUP($A:$A,'5-Dünya Yıllar İhracatı'!$A:$H,6,0)</f>
        <v>457</v>
      </c>
      <c r="AU15" s="12">
        <f>VLOOKUP($A:$A,'5-Dünya Yıllar İhracatı'!$A:$H,7,0)</f>
        <v>-5.383022774327122</v>
      </c>
      <c r="AV15" s="12">
        <f>VLOOKUP($A:$A,'5-Dünya Yıllar İhracatı'!$A:$H,8,0)</f>
        <v>4.2228051808367806E-2</v>
      </c>
      <c r="AW15" s="11" t="e">
        <f>VLOOKUP($A:$A,'6-Türkiye Yıllar İhracatı'!$A:$H,2,0)</f>
        <v>#N/A</v>
      </c>
      <c r="AX15" s="11" t="e">
        <f>VLOOKUP($A:$A,'6-Türkiye Yıllar İhracatı'!$A:$H,3,0)</f>
        <v>#N/A</v>
      </c>
      <c r="AY15" s="11" t="e">
        <f>VLOOKUP($A:$A,'6-Türkiye Yıllar İhracatı'!$A:$H,4,0)</f>
        <v>#N/A</v>
      </c>
      <c r="AZ15" s="11" t="e">
        <f>VLOOKUP($A:$A,'6-Türkiye Yıllar İhracatı'!$A:$H,5,0)</f>
        <v>#N/A</v>
      </c>
      <c r="BA15" s="12" t="e">
        <f>VLOOKUP($A:$A,'6-Türkiye Yıllar İhracatı'!$A:$H,6,0)</f>
        <v>#N/A</v>
      </c>
      <c r="BB15" s="11" t="e">
        <f>VLOOKUP($A:$A,'6-Türkiye Yıllar İhracatı'!$A:$H,7,0)</f>
        <v>#N/A</v>
      </c>
      <c r="BC15" s="12" t="e">
        <f>VLOOKUP($A:$A,'6-Türkiye Yıllar İhracatı'!$A:$H,8,0)</f>
        <v>#N/A</v>
      </c>
      <c r="BD15" s="11" t="e">
        <f>VLOOKUP($A:$A,'7-Türkiye Çeyrek Yıllar İhracat'!$A:$G,2,0)</f>
        <v>#N/A</v>
      </c>
      <c r="BE15" s="11" t="e">
        <f>VLOOKUP($A:$A,'7-Türkiye Çeyrek Yıllar İhracat'!$A:$G,3,0)</f>
        <v>#N/A</v>
      </c>
      <c r="BF15" s="11" t="e">
        <f>VLOOKUP($A:$A,'7-Türkiye Çeyrek Yıllar İhracat'!$A:$G,4,0)</f>
        <v>#N/A</v>
      </c>
      <c r="BG15" s="11" t="e">
        <f>VLOOKUP($A:$A,'7-Türkiye Çeyrek Yıllar İhracat'!$A:$G,5,0)</f>
        <v>#N/A</v>
      </c>
      <c r="BH15" s="12" t="e">
        <f>VLOOKUP($A:$A,'7-Türkiye Çeyrek Yıllar İhracat'!$A:$G,6,0)</f>
        <v>#N/A</v>
      </c>
      <c r="BI15" s="12" t="e">
        <f>VLOOKUP($A:$A,'7-Türkiye Çeyrek Yıllar İhracat'!$A:$G,7,0)</f>
        <v>#N/A</v>
      </c>
      <c r="BJ15" s="11" t="e">
        <f>VLOOKUP($A:$A,'8-Türkiye Yıllar İhracat Birim '!$A:$H,2,0)</f>
        <v>#N/A</v>
      </c>
      <c r="BK15" s="11" t="e">
        <f>VLOOKUP($A:$A,'8-Türkiye Yıllar İhracat Birim '!$A:$H,3,0)</f>
        <v>#N/A</v>
      </c>
      <c r="BL15" s="11" t="e">
        <f>VLOOKUP($A:$A,'8-Türkiye Yıllar İhracat Birim '!$A:$H,4,0)</f>
        <v>#N/A</v>
      </c>
      <c r="BM15" s="11" t="e">
        <f>VLOOKUP($A:$A,'8-Türkiye Yıllar İhracat Birim '!$A:$H,5,0)</f>
        <v>#N/A</v>
      </c>
      <c r="BN15" s="11" t="e">
        <f>VLOOKUP($A:$A,'8-Türkiye Yıllar İhracat Birim '!$A:$H,6,0)</f>
        <v>#N/A</v>
      </c>
      <c r="BO15" s="11" t="e">
        <f>VLOOKUP($A:$A,'8-Türkiye Yıllar İhracat Birim '!$A:$H,7,0)</f>
        <v>#N/A</v>
      </c>
      <c r="BP15" s="12" t="e">
        <f>VLOOKUP($A:$A,'8-Türkiye Yıllar İhracat Birim '!$A:$H,8,0)</f>
        <v>#N/A</v>
      </c>
      <c r="BQ15" s="2">
        <f>VLOOKUP($A:$A,'9-Dünya Yıllar İthaları Birim F'!$A:$N,2,0)</f>
        <v>1934</v>
      </c>
      <c r="BR15" s="2" t="str">
        <f>VLOOKUP($A:$A,'9-Dünya Yıllar İthaları Birim F'!$A:$N,3,0)</f>
        <v>US Dollar/Tons</v>
      </c>
      <c r="BS15" s="2">
        <f>VLOOKUP($A:$A,'9-Dünya Yıllar İthaları Birim F'!$A:$N,4,0)</f>
        <v>2007</v>
      </c>
      <c r="BT15" s="2" t="str">
        <f>VLOOKUP($A:$A,'9-Dünya Yıllar İthaları Birim F'!$A:$N,5,0)</f>
        <v>US Dollar/Tons</v>
      </c>
      <c r="BU15" s="2">
        <f>VLOOKUP($A:$A,'9-Dünya Yıllar İthaları Birim F'!$A:$N,6,0)</f>
        <v>1960</v>
      </c>
      <c r="BV15" s="2" t="str">
        <f>VLOOKUP($A:$A,'9-Dünya Yıllar İthaları Birim F'!$A:$N,7,0)</f>
        <v>US Dollar/Tons</v>
      </c>
      <c r="BW15" s="2">
        <f>VLOOKUP($A:$A,'9-Dünya Yıllar İthaları Birim F'!$A:$N,8,0)</f>
        <v>1860</v>
      </c>
      <c r="BX15" s="2" t="str">
        <f>VLOOKUP($A:$A,'9-Dünya Yıllar İthaları Birim F'!$A:$N,9,0)</f>
        <v>US Dollar/Tons</v>
      </c>
      <c r="BY15" s="2">
        <f>VLOOKUP($A:$A,'9-Dünya Yıllar İthaları Birim F'!$A:$N,10,0)</f>
        <v>1567</v>
      </c>
      <c r="BZ15" s="2" t="str">
        <f>VLOOKUP($A:$A,'9-Dünya Yıllar İthaları Birim F'!$A:$N,11,0)</f>
        <v>US Dollar/Tons</v>
      </c>
      <c r="CA15" s="2">
        <f>VLOOKUP($A:$A,'9-Dünya Yıllar İthaları Birim F'!$A:$N,12,0)</f>
        <v>23687</v>
      </c>
      <c r="CB15" s="2">
        <f>VLOOKUP($A:$A,'9-Dünya Yıllar İthaları Birim F'!$A:$N,13,0)</f>
        <v>15119</v>
      </c>
      <c r="CC15" s="2" t="str">
        <f>VLOOKUP($A:$A,'9-Dünya Yıllar İthaları Birim F'!$A:$N,14,0)</f>
        <v>Tons</v>
      </c>
    </row>
    <row r="16" spans="1:81" x14ac:dyDescent="0.3">
      <c r="A16" s="8" t="s">
        <v>25</v>
      </c>
      <c r="B16" s="9">
        <v>4250</v>
      </c>
      <c r="C16" s="9">
        <v>6356</v>
      </c>
      <c r="D16" s="9">
        <v>42469</v>
      </c>
      <c r="E16" s="9">
        <v>55734</v>
      </c>
      <c r="F16" s="49">
        <v>21894</v>
      </c>
      <c r="G16" s="49">
        <f t="shared" si="0"/>
        <v>-60.71697706965228</v>
      </c>
      <c r="H16" s="49">
        <f t="shared" si="1"/>
        <v>1.7441388045790218</v>
      </c>
      <c r="I16" s="9">
        <f>VLOOKUP($A:$A,'2-Dünya Çeyrek Yıllar İthalatı'!$A:$G,2,0)</f>
        <v>4589</v>
      </c>
      <c r="J16" s="9">
        <f>VLOOKUP($A:$A,'2-Dünya Çeyrek Yıllar İthalatı'!$A:$G,3,0)</f>
        <v>3886</v>
      </c>
      <c r="K16" s="9">
        <f>VLOOKUP($A:$A,'2-Dünya Çeyrek Yıllar İthalatı'!$A:$G,4,0)</f>
        <v>2765</v>
      </c>
      <c r="L16" s="9">
        <f>VLOOKUP($A:$A,'2-Dünya Çeyrek Yıllar İthalatı'!$A:$G,5,0)</f>
        <v>1210</v>
      </c>
      <c r="M16" s="10">
        <f>VLOOKUP($A:$A,'2-Dünya Çeyrek Yıllar İthalatı'!$A:$G,6,0)</f>
        <v>1371</v>
      </c>
      <c r="N16" s="10">
        <f>VLOOKUP($A:$A,'2-Dünya Çeyrek Yıllar İthalatı'!$A:$G,7,0)</f>
        <v>-70.124210067552838</v>
      </c>
      <c r="O16" s="8">
        <f>VLOOKUP($A:$A,'3-Türkiye İhracat Göstergeleri'!$A:$P,2,0)</f>
        <v>578</v>
      </c>
      <c r="P16" s="27">
        <f>VLOOKUP($A:$A,'3-Türkiye İhracat Göstergeleri'!$A:$P,3,0)</f>
        <v>542</v>
      </c>
      <c r="Q16" s="27">
        <f>VLOOKUP($A:$A,'3-Türkiye İhracat Göstergeleri'!$A:$P,4,0)</f>
        <v>0.76279462612505611</v>
      </c>
      <c r="R16" s="27">
        <f>VLOOKUP($A:$A,'3-Türkiye İhracat Göstergeleri'!$A:$P,5,0)</f>
        <v>202</v>
      </c>
      <c r="S16" s="27" t="str">
        <f>VLOOKUP($A:$A,'3-Türkiye İhracat Göstergeleri'!$A:$P,6,0)</f>
        <v>Tons</v>
      </c>
      <c r="T16" s="27">
        <f>VLOOKUP($A:$A,'3-Türkiye İhracat Göstergeleri'!$A:$P,7,0)</f>
        <v>2861</v>
      </c>
      <c r="U16" s="27">
        <f>VLOOKUP($A:$A,'3-Türkiye İhracat Göstergeleri'!$A:$P,8,0)</f>
        <v>-3</v>
      </c>
      <c r="V16" s="27">
        <f>VLOOKUP($A:$A,'3-Türkiye İhracat Göstergeleri'!$A:$P,9,0)</f>
        <v>-6</v>
      </c>
      <c r="W16" s="27">
        <f>VLOOKUP($A:$A,'3-Türkiye İhracat Göstergeleri'!$A:$P,10,0)</f>
        <v>-48</v>
      </c>
      <c r="X16" s="27">
        <f>VLOOKUP($A:$A,'3-Türkiye İhracat Göstergeleri'!$A:$P,11,0)</f>
        <v>13</v>
      </c>
      <c r="Y16" s="27">
        <f>VLOOKUP($A:$A,'3-Türkiye İhracat Göstergeleri'!$A:$P,12,0)</f>
        <v>1.7441318574518341</v>
      </c>
      <c r="Z16" s="27">
        <f>VLOOKUP($A:$A,'3-Türkiye İhracat Göstergeleri'!$A:$P,13,0)</f>
        <v>72</v>
      </c>
      <c r="AA16" s="27">
        <f>VLOOKUP($A:$A,'3-Türkiye İhracat Göstergeleri'!$A:$P,14,0)</f>
        <v>6863</v>
      </c>
      <c r="AB16" s="27" t="str">
        <f>VLOOKUP($A:$A,'3-Türkiye İhracat Göstergeleri'!$A:$P,15,0)</f>
        <v>0.66</v>
      </c>
      <c r="AC16" s="27">
        <f>VLOOKUP($A:$A,'3-Türkiye İhracat Göstergeleri'!$A:$P,16,0)</f>
        <v>0</v>
      </c>
      <c r="AD16" s="27">
        <f>VLOOKUP($A:$A,'4-Dünya İthalat Göstergeleri'!$A:$M,2,0)</f>
        <v>21894</v>
      </c>
      <c r="AE16" s="27">
        <f>VLOOKUP($A:$A,'4-Dünya İthalat Göstergeleri'!$A:$M,3,0)</f>
        <v>24053</v>
      </c>
      <c r="AF16" s="30">
        <f>VLOOKUP($A:$A,'4-Dünya İthalat Göstergeleri'!$A:$M,4,0)</f>
        <v>5850</v>
      </c>
      <c r="AG16" s="30" t="str">
        <f>VLOOKUP($A:$A,'4-Dünya İthalat Göstergeleri'!$A:$M,5,0)</f>
        <v>Tons</v>
      </c>
      <c r="AH16" s="30">
        <f>VLOOKUP($A:$A,'4-Dünya İthalat Göstergeleri'!$A:$M,6,0)</f>
        <v>3743</v>
      </c>
      <c r="AI16" s="27">
        <f>VLOOKUP($A:$A,'4-Dünya İthalat Göstergeleri'!$A:$M,7,0)</f>
        <v>72</v>
      </c>
      <c r="AJ16" s="27">
        <f>VLOOKUP($A:$A,'4-Dünya İthalat Göstergeleri'!$A:$M,8,0)</f>
        <v>65</v>
      </c>
      <c r="AK16" s="27">
        <f>VLOOKUP($A:$A,'4-Dünya İthalat Göstergeleri'!$A:$M,9,0)</f>
        <v>-61</v>
      </c>
      <c r="AL16" s="27">
        <f>VLOOKUP($A:$A,'4-Dünya İthalat Göstergeleri'!$A:$M,10,0)</f>
        <v>1.7441318574518341</v>
      </c>
      <c r="AM16" s="27">
        <f>VLOOKUP($A:$A,'4-Dünya İthalat Göstergeleri'!$A:$M,11,0)</f>
        <v>6863</v>
      </c>
      <c r="AN16" s="27" t="str">
        <f>VLOOKUP($A:$A,'4-Dünya İthalat Göstergeleri'!$A:$M,12,0)</f>
        <v>0.66</v>
      </c>
      <c r="AO16" s="27">
        <f>VLOOKUP($A:$A,'4-Dünya İthalat Göstergeleri'!$A:$M,13,0)</f>
        <v>45506</v>
      </c>
      <c r="AP16" s="9">
        <f>VLOOKUP($A:$A,'5-Dünya Yıllar İhracatı'!$A:$H,2,0)</f>
        <v>27083</v>
      </c>
      <c r="AQ16" s="9">
        <f>VLOOKUP($A:$A,'5-Dünya Yıllar İhracatı'!$A:$H,3,0)</f>
        <v>29085</v>
      </c>
      <c r="AR16" s="9">
        <f>VLOOKUP($A:$A,'5-Dünya Yıllar İhracatı'!$A:$H,4,0)</f>
        <v>71170</v>
      </c>
      <c r="AS16" s="9">
        <f>VLOOKUP($A:$A,'5-Dünya Yıllar İhracatı'!$A:$H,5,0)</f>
        <v>85741</v>
      </c>
      <c r="AT16" s="10">
        <f>VLOOKUP($A:$A,'5-Dünya Yıllar İhracatı'!$A:$H,6,0)</f>
        <v>45947</v>
      </c>
      <c r="AU16" s="10">
        <f>VLOOKUP($A:$A,'5-Dünya Yıllar İhracatı'!$A:$H,7,0)</f>
        <v>-46.411868301046169</v>
      </c>
      <c r="AV16" s="10">
        <f>VLOOKUP($A:$A,'5-Dünya Yıllar İhracatı'!$A:$H,8,0)</f>
        <v>4.2456286574159199</v>
      </c>
      <c r="AW16" s="9">
        <f>VLOOKUP($A:$A,'6-Türkiye Yıllar İhracatı'!$A:$H,2,0)</f>
        <v>978</v>
      </c>
      <c r="AX16" s="9">
        <f>VLOOKUP($A:$A,'6-Türkiye Yıllar İhracatı'!$A:$H,3,0)</f>
        <v>509</v>
      </c>
      <c r="AY16" s="9">
        <f>VLOOKUP($A:$A,'6-Türkiye Yıllar İhracatı'!$A:$H,4,0)</f>
        <v>842</v>
      </c>
      <c r="AZ16" s="9">
        <f>VLOOKUP($A:$A,'6-Türkiye Yıllar İhracatı'!$A:$H,5,0)</f>
        <v>1107</v>
      </c>
      <c r="BA16" s="10">
        <f>VLOOKUP($A:$A,'6-Türkiye Yıllar İhracatı'!$A:$H,6,0)</f>
        <v>578</v>
      </c>
      <c r="BB16" s="9">
        <f>VLOOKUP($A:$A,'6-Türkiye Yıllar İhracatı'!$A:$H,7,0)</f>
        <v>-47.786811201445353</v>
      </c>
      <c r="BC16" s="10">
        <f>VLOOKUP($A:$A,'6-Türkiye Yıllar İhracatı'!$A:$H,8,0)</f>
        <v>0.76279462612505611</v>
      </c>
      <c r="BD16" s="9">
        <f>VLOOKUP($A:$A,'7-Türkiye Çeyrek Yıllar İhracat'!$A:$G,2,0)</f>
        <v>135</v>
      </c>
      <c r="BE16" s="9">
        <f>VLOOKUP($A:$A,'7-Türkiye Çeyrek Yıllar İhracat'!$A:$G,3,0)</f>
        <v>224</v>
      </c>
      <c r="BF16" s="9">
        <f>VLOOKUP($A:$A,'7-Türkiye Çeyrek Yıllar İhracat'!$A:$G,4,0)</f>
        <v>37</v>
      </c>
      <c r="BG16" s="9">
        <f>VLOOKUP($A:$A,'7-Türkiye Çeyrek Yıllar İhracat'!$A:$G,5,0)</f>
        <v>146</v>
      </c>
      <c r="BH16" s="10">
        <f>VLOOKUP($A:$A,'7-Türkiye Çeyrek Yıllar İhracat'!$A:$G,6,0)</f>
        <v>212</v>
      </c>
      <c r="BI16" s="12">
        <f>VLOOKUP($A:$A,'7-Türkiye Çeyrek Yıllar İhracat'!$A:$G,7,0)</f>
        <v>57.037037037037038</v>
      </c>
      <c r="BJ16" s="9">
        <f>VLOOKUP($A:$A,'8-Türkiye Yıllar İhracat Birim '!$A:$H,2,0)</f>
        <v>2451</v>
      </c>
      <c r="BK16" s="9">
        <f>VLOOKUP($A:$A,'8-Türkiye Yıllar İhracat Birim '!$A:$H,3,0)</f>
        <v>2892</v>
      </c>
      <c r="BL16" s="9">
        <f>VLOOKUP($A:$A,'8-Türkiye Yıllar İhracat Birim '!$A:$H,4,0)</f>
        <v>3119</v>
      </c>
      <c r="BM16" s="9">
        <f>VLOOKUP($A:$A,'8-Türkiye Yıllar İhracat Birim '!$A:$H,5,0)</f>
        <v>3016</v>
      </c>
      <c r="BN16" s="9">
        <f>VLOOKUP($A:$A,'8-Türkiye Yıllar İhracat Birim '!$A:$H,6,0)</f>
        <v>2861</v>
      </c>
      <c r="BO16" s="9">
        <f>VLOOKUP($A:$A,'8-Türkiye Yıllar İhracat Birim '!$A:$H,7,0)</f>
        <v>578</v>
      </c>
      <c r="BP16" s="10">
        <f>VLOOKUP($A:$A,'8-Türkiye Yıllar İhracat Birim '!$A:$H,8,0)</f>
        <v>202</v>
      </c>
      <c r="BQ16" s="2">
        <f>VLOOKUP($A:$A,'9-Dünya Yıllar İthaları Birim F'!$A:$N,2,0)</f>
        <v>2670</v>
      </c>
      <c r="BR16" s="2" t="str">
        <f>VLOOKUP($A:$A,'9-Dünya Yıllar İthaları Birim F'!$A:$N,3,0)</f>
        <v>US Dollar/Tons</v>
      </c>
      <c r="BS16" s="2">
        <f>VLOOKUP($A:$A,'9-Dünya Yıllar İthaları Birim F'!$A:$N,4,0)</f>
        <v>2869</v>
      </c>
      <c r="BT16" s="2" t="str">
        <f>VLOOKUP($A:$A,'9-Dünya Yıllar İthaları Birim F'!$A:$N,5,0)</f>
        <v>US Dollar/Tons</v>
      </c>
      <c r="BU16" s="2">
        <f>VLOOKUP($A:$A,'9-Dünya Yıllar İthaları Birim F'!$A:$N,6,0)</f>
        <v>3743</v>
      </c>
      <c r="BV16" s="2" t="str">
        <f>VLOOKUP($A:$A,'9-Dünya Yıllar İthaları Birim F'!$A:$N,7,0)</f>
        <v>US Dollar/Tons</v>
      </c>
      <c r="BW16" s="2">
        <f>VLOOKUP($A:$A,'9-Dünya Yıllar İthaları Birim F'!$A:$N,8,0)</f>
        <v>3877</v>
      </c>
      <c r="BX16" s="2" t="str">
        <f>VLOOKUP($A:$A,'9-Dünya Yıllar İthaları Birim F'!$A:$N,9,0)</f>
        <v>US Dollar/Tons</v>
      </c>
      <c r="BY16" s="2">
        <f>VLOOKUP($A:$A,'9-Dünya Yıllar İthaları Birim F'!$A:$N,10,0)</f>
        <v>3743</v>
      </c>
      <c r="BZ16" s="2" t="str">
        <f>VLOOKUP($A:$A,'9-Dünya Yıllar İthaları Birim F'!$A:$N,11,0)</f>
        <v>US Dollar/Tons</v>
      </c>
      <c r="CA16" s="2">
        <f>VLOOKUP($A:$A,'9-Dünya Yıllar İthaları Birim F'!$A:$N,12,0)</f>
        <v>21894</v>
      </c>
      <c r="CB16" s="2">
        <f>VLOOKUP($A:$A,'9-Dünya Yıllar İthaları Birim F'!$A:$N,13,0)</f>
        <v>5850</v>
      </c>
      <c r="CC16" s="2" t="str">
        <f>VLOOKUP($A:$A,'9-Dünya Yıllar İthaları Birim F'!$A:$N,14,0)</f>
        <v>Tons</v>
      </c>
    </row>
    <row r="17" spans="1:81" x14ac:dyDescent="0.3">
      <c r="A17" s="6" t="s">
        <v>26</v>
      </c>
      <c r="B17" s="11">
        <v>17342</v>
      </c>
      <c r="C17" s="11">
        <v>14109</v>
      </c>
      <c r="D17" s="11">
        <v>51473</v>
      </c>
      <c r="E17" s="11">
        <v>31526</v>
      </c>
      <c r="F17" s="50">
        <v>20801</v>
      </c>
      <c r="G17" s="50">
        <f t="shared" si="0"/>
        <v>-34.0195394277739</v>
      </c>
      <c r="H17" s="50">
        <f t="shared" si="1"/>
        <v>1.657067291223542</v>
      </c>
      <c r="I17" s="11">
        <f>VLOOKUP($A:$A,'2-Dünya Çeyrek Yıllar İthalatı'!$A:$G,2,0)</f>
        <v>5058</v>
      </c>
      <c r="J17" s="11">
        <f>VLOOKUP($A:$A,'2-Dünya Çeyrek Yıllar İthalatı'!$A:$G,3,0)</f>
        <v>8330</v>
      </c>
      <c r="K17" s="11">
        <f>VLOOKUP($A:$A,'2-Dünya Çeyrek Yıllar İthalatı'!$A:$G,4,0)</f>
        <v>9902</v>
      </c>
      <c r="L17" s="11">
        <f>VLOOKUP($A:$A,'2-Dünya Çeyrek Yıllar İthalatı'!$A:$G,5,0)</f>
        <v>9699</v>
      </c>
      <c r="M17" s="12">
        <f>VLOOKUP($A:$A,'2-Dünya Çeyrek Yıllar İthalatı'!$A:$G,6,0)</f>
        <v>13012</v>
      </c>
      <c r="N17" s="12">
        <f>VLOOKUP($A:$A,'2-Dünya Çeyrek Yıllar İthalatı'!$A:$G,7,0)</f>
        <v>157.25583234480033</v>
      </c>
      <c r="O17" s="6">
        <f>VLOOKUP($A:$A,'3-Türkiye İhracat Göstergeleri'!$A:$P,2,0)</f>
        <v>0</v>
      </c>
      <c r="P17" s="25">
        <f>VLOOKUP($A:$A,'3-Türkiye İhracat Göstergeleri'!$A:$P,3,0)</f>
        <v>0</v>
      </c>
      <c r="Q17" s="29">
        <f>VLOOKUP($A:$A,'3-Türkiye İhracat Göstergeleri'!$A:$P,4,0)</f>
        <v>0</v>
      </c>
      <c r="R17" s="25">
        <f>VLOOKUP($A:$A,'3-Türkiye İhracat Göstergeleri'!$A:$P,5,0)</f>
        <v>0</v>
      </c>
      <c r="S17" s="25">
        <f>VLOOKUP($A:$A,'3-Türkiye İhracat Göstergeleri'!$A:$P,6,0)</f>
        <v>0</v>
      </c>
      <c r="T17" s="25">
        <f>VLOOKUP($A:$A,'3-Türkiye İhracat Göstergeleri'!$A:$P,7,0)</f>
        <v>0</v>
      </c>
      <c r="U17" s="25">
        <f>VLOOKUP($A:$A,'3-Türkiye İhracat Göstergeleri'!$A:$P,8,0)</f>
        <v>0</v>
      </c>
      <c r="V17" s="25">
        <f>VLOOKUP($A:$A,'3-Türkiye İhracat Göstergeleri'!$A:$P,9,0)</f>
        <v>0</v>
      </c>
      <c r="W17" s="25">
        <f>VLOOKUP($A:$A,'3-Türkiye İhracat Göstergeleri'!$A:$P,10,0)</f>
        <v>0</v>
      </c>
      <c r="X17" s="25">
        <f>VLOOKUP($A:$A,'3-Türkiye İhracat Göstergeleri'!$A:$P,11,0)</f>
        <v>14</v>
      </c>
      <c r="Y17" s="25">
        <f>VLOOKUP($A:$A,'3-Türkiye İhracat Göstergeleri'!$A:$P,12,0)</f>
        <v>1.6570606909132912</v>
      </c>
      <c r="Z17" s="25">
        <f>VLOOKUP($A:$A,'3-Türkiye İhracat Göstergeleri'!$A:$P,13,0)</f>
        <v>12</v>
      </c>
      <c r="AA17" s="25">
        <f>VLOOKUP($A:$A,'3-Türkiye İhracat Göstergeleri'!$A:$P,14,0)</f>
        <v>9645</v>
      </c>
      <c r="AB17" s="25" t="str">
        <f>VLOOKUP($A:$A,'3-Türkiye İhracat Göstergeleri'!$A:$P,15,0)</f>
        <v>0.33</v>
      </c>
      <c r="AC17" s="25">
        <f>VLOOKUP($A:$A,'3-Türkiye İhracat Göstergeleri'!$A:$P,16,0)</f>
        <v>26</v>
      </c>
      <c r="AD17" s="25">
        <f>VLOOKUP($A:$A,'4-Dünya İthalat Göstergeleri'!$A:$M,2,0)</f>
        <v>20801</v>
      </c>
      <c r="AE17" s="29">
        <f>VLOOKUP($A:$A,'4-Dünya İthalat Göstergeleri'!$A:$M,3,0)</f>
        <v>-15890</v>
      </c>
      <c r="AF17" s="26">
        <f>VLOOKUP($A:$A,'4-Dünya İthalat Göstergeleri'!$A:$M,4,0)</f>
        <v>11721</v>
      </c>
      <c r="AG17" s="26" t="str">
        <f>VLOOKUP($A:$A,'4-Dünya İthalat Göstergeleri'!$A:$M,5,0)</f>
        <v>Tons</v>
      </c>
      <c r="AH17" s="26">
        <f>VLOOKUP($A:$A,'4-Dünya İthalat Göstergeleri'!$A:$M,6,0)</f>
        <v>1775</v>
      </c>
      <c r="AI17" s="25">
        <f>VLOOKUP($A:$A,'4-Dünya İthalat Göstergeleri'!$A:$M,7,0)</f>
        <v>12</v>
      </c>
      <c r="AJ17" s="25">
        <f>VLOOKUP($A:$A,'4-Dünya İthalat Göstergeleri'!$A:$M,8,0)</f>
        <v>15</v>
      </c>
      <c r="AK17" s="25">
        <f>VLOOKUP($A:$A,'4-Dünya İthalat Göstergeleri'!$A:$M,9,0)</f>
        <v>-34</v>
      </c>
      <c r="AL17" s="25">
        <f>VLOOKUP($A:$A,'4-Dünya İthalat Göstergeleri'!$A:$M,10,0)</f>
        <v>1.6570606909132912</v>
      </c>
      <c r="AM17" s="25">
        <f>VLOOKUP($A:$A,'4-Dünya İthalat Göstergeleri'!$A:$M,11,0)</f>
        <v>9645</v>
      </c>
      <c r="AN17" s="25" t="str">
        <f>VLOOKUP($A:$A,'4-Dünya İthalat Göstergeleri'!$A:$M,12,0)</f>
        <v>0.33</v>
      </c>
      <c r="AO17" s="25">
        <f>VLOOKUP($A:$A,'4-Dünya İthalat Göstergeleri'!$A:$M,13,0)</f>
        <v>45528</v>
      </c>
      <c r="AP17" s="11">
        <f>VLOOKUP($A:$A,'5-Dünya Yıllar İhracatı'!$A:$H,2,0)</f>
        <v>7383</v>
      </c>
      <c r="AQ17" s="11">
        <f>VLOOKUP($A:$A,'5-Dünya Yıllar İhracatı'!$A:$H,3,0)</f>
        <v>5888</v>
      </c>
      <c r="AR17" s="11">
        <f>VLOOKUP($A:$A,'5-Dünya Yıllar İhracatı'!$A:$H,4,0)</f>
        <v>7663</v>
      </c>
      <c r="AS17" s="11">
        <f>VLOOKUP($A:$A,'5-Dünya Yıllar İhracatı'!$A:$H,5,0)</f>
        <v>8036</v>
      </c>
      <c r="AT17" s="12">
        <f>VLOOKUP($A:$A,'5-Dünya Yıllar İhracatı'!$A:$H,6,0)</f>
        <v>4911</v>
      </c>
      <c r="AU17" s="12">
        <f>VLOOKUP($A:$A,'5-Dünya Yıllar İhracatı'!$A:$H,7,0)</f>
        <v>-38.887506222000994</v>
      </c>
      <c r="AV17" s="12">
        <f>VLOOKUP($A:$A,'5-Dünya Yıllar İhracatı'!$A:$H,8,0)</f>
        <v>0.45378985214637702</v>
      </c>
      <c r="AW17" s="11">
        <f>VLOOKUP($A:$A,'6-Türkiye Yıllar İhracatı'!$A:$H,2,0)</f>
        <v>0</v>
      </c>
      <c r="AX17" s="11">
        <f>VLOOKUP($A:$A,'6-Türkiye Yıllar İhracatı'!$A:$H,3,0)</f>
        <v>0</v>
      </c>
      <c r="AY17" s="11">
        <f>VLOOKUP($A:$A,'6-Türkiye Yıllar İhracatı'!$A:$H,4,0)</f>
        <v>2</v>
      </c>
      <c r="AZ17" s="11">
        <f>VLOOKUP($A:$A,'6-Türkiye Yıllar İhracatı'!$A:$H,5,0)</f>
        <v>0</v>
      </c>
      <c r="BA17" s="12">
        <f>VLOOKUP($A:$A,'6-Türkiye Yıllar İhracatı'!$A:$H,6,0)</f>
        <v>0</v>
      </c>
      <c r="BB17" s="11">
        <f>VLOOKUP($A:$A,'6-Türkiye Yıllar İhracatı'!$A:$H,7,0)</f>
        <v>100</v>
      </c>
      <c r="BC17" s="12">
        <f>VLOOKUP($A:$A,'6-Türkiye Yıllar İhracatı'!$A:$H,8,0)</f>
        <v>0</v>
      </c>
      <c r="BD17" s="11">
        <f>VLOOKUP($A:$A,'7-Türkiye Çeyrek Yıllar İhracat'!$A:$G,2,0)</f>
        <v>0</v>
      </c>
      <c r="BE17" s="11">
        <f>VLOOKUP($A:$A,'7-Türkiye Çeyrek Yıllar İhracat'!$A:$G,3,0)</f>
        <v>0</v>
      </c>
      <c r="BF17" s="11">
        <f>VLOOKUP($A:$A,'7-Türkiye Çeyrek Yıllar İhracat'!$A:$G,4,0)</f>
        <v>0</v>
      </c>
      <c r="BG17" s="11">
        <f>VLOOKUP($A:$A,'7-Türkiye Çeyrek Yıllar İhracat'!$A:$G,5,0)</f>
        <v>0</v>
      </c>
      <c r="BH17" s="12">
        <f>VLOOKUP($A:$A,'7-Türkiye Çeyrek Yıllar İhracat'!$A:$G,6,0)</f>
        <v>56</v>
      </c>
      <c r="BI17" s="12">
        <f>VLOOKUP($A:$A,'7-Türkiye Çeyrek Yıllar İhracat'!$A:$G,7,0)</f>
        <v>100</v>
      </c>
      <c r="BJ17" s="11">
        <f>VLOOKUP($A:$A,'8-Türkiye Yıllar İhracat Birim '!$A:$H,2,0)</f>
        <v>0</v>
      </c>
      <c r="BK17" s="11">
        <f>VLOOKUP($A:$A,'8-Türkiye Yıllar İhracat Birim '!$A:$H,3,0)</f>
        <v>0</v>
      </c>
      <c r="BL17" s="11">
        <f>VLOOKUP($A:$A,'8-Türkiye Yıllar İhracat Birim '!$A:$H,4,0)</f>
        <v>2000</v>
      </c>
      <c r="BM17" s="11">
        <f>VLOOKUP($A:$A,'8-Türkiye Yıllar İhracat Birim '!$A:$H,5,0)</f>
        <v>0</v>
      </c>
      <c r="BN17" s="11">
        <f>VLOOKUP($A:$A,'8-Türkiye Yıllar İhracat Birim '!$A:$H,6,0)</f>
        <v>0</v>
      </c>
      <c r="BO17" s="11">
        <f>VLOOKUP($A:$A,'8-Türkiye Yıllar İhracat Birim '!$A:$H,7,0)</f>
        <v>0</v>
      </c>
      <c r="BP17" s="12">
        <f>VLOOKUP($A:$A,'8-Türkiye Yıllar İhracat Birim '!$A:$H,8,0)</f>
        <v>0</v>
      </c>
      <c r="BQ17" s="2">
        <f>VLOOKUP($A:$A,'9-Dünya Yıllar İthaları Birim F'!$A:$N,2,0)</f>
        <v>2207</v>
      </c>
      <c r="BR17" s="2" t="str">
        <f>VLOOKUP($A:$A,'9-Dünya Yıllar İthaları Birim F'!$A:$N,3,0)</f>
        <v>US Dollar/Tons</v>
      </c>
      <c r="BS17" s="2">
        <f>VLOOKUP($A:$A,'9-Dünya Yıllar İthaları Birim F'!$A:$N,4,0)</f>
        <v>1973</v>
      </c>
      <c r="BT17" s="2" t="str">
        <f>VLOOKUP($A:$A,'9-Dünya Yıllar İthaları Birim F'!$A:$N,5,0)</f>
        <v>US Dollar/Tons</v>
      </c>
      <c r="BU17" s="2">
        <f>VLOOKUP($A:$A,'9-Dünya Yıllar İthaları Birim F'!$A:$N,6,0)</f>
        <v>2401</v>
      </c>
      <c r="BV17" s="2" t="str">
        <f>VLOOKUP($A:$A,'9-Dünya Yıllar İthaları Birim F'!$A:$N,7,0)</f>
        <v>US Dollar/Tons</v>
      </c>
      <c r="BW17" s="2">
        <f>VLOOKUP($A:$A,'9-Dünya Yıllar İthaları Birim F'!$A:$N,8,0)</f>
        <v>2360</v>
      </c>
      <c r="BX17" s="2" t="str">
        <f>VLOOKUP($A:$A,'9-Dünya Yıllar İthaları Birim F'!$A:$N,9,0)</f>
        <v>US Dollar/Tons</v>
      </c>
      <c r="BY17" s="2">
        <f>VLOOKUP($A:$A,'9-Dünya Yıllar İthaları Birim F'!$A:$N,10,0)</f>
        <v>1775</v>
      </c>
      <c r="BZ17" s="2" t="str">
        <f>VLOOKUP($A:$A,'9-Dünya Yıllar İthaları Birim F'!$A:$N,11,0)</f>
        <v>US Dollar/Tons</v>
      </c>
      <c r="CA17" s="2">
        <f>VLOOKUP($A:$A,'9-Dünya Yıllar İthaları Birim F'!$A:$N,12,0)</f>
        <v>20801</v>
      </c>
      <c r="CB17" s="2">
        <f>VLOOKUP($A:$A,'9-Dünya Yıllar İthaları Birim F'!$A:$N,13,0)</f>
        <v>11721</v>
      </c>
      <c r="CC17" s="2" t="str">
        <f>VLOOKUP($A:$A,'9-Dünya Yıllar İthaları Birim F'!$A:$N,14,0)</f>
        <v>Tons</v>
      </c>
    </row>
    <row r="18" spans="1:81" x14ac:dyDescent="0.3">
      <c r="A18" s="8" t="s">
        <v>27</v>
      </c>
      <c r="B18" s="9">
        <v>19873</v>
      </c>
      <c r="C18" s="9">
        <v>25680</v>
      </c>
      <c r="D18" s="9">
        <v>27505</v>
      </c>
      <c r="E18" s="9">
        <v>27106</v>
      </c>
      <c r="F18" s="49">
        <v>18060</v>
      </c>
      <c r="G18" s="49">
        <f t="shared" si="0"/>
        <v>-33.372685014387962</v>
      </c>
      <c r="H18" s="49">
        <f t="shared" si="1"/>
        <v>1.4387113734674855</v>
      </c>
      <c r="I18" s="9">
        <f>VLOOKUP($A:$A,'2-Dünya Çeyrek Yıllar İthalatı'!$A:$G,2,0)</f>
        <v>5681</v>
      </c>
      <c r="J18" s="9">
        <f>VLOOKUP($A:$A,'2-Dünya Çeyrek Yıllar İthalatı'!$A:$G,3,0)</f>
        <v>4039</v>
      </c>
      <c r="K18" s="9">
        <f>VLOOKUP($A:$A,'2-Dünya Çeyrek Yıllar İthalatı'!$A:$G,4,0)</f>
        <v>4670</v>
      </c>
      <c r="L18" s="9">
        <f>VLOOKUP($A:$A,'2-Dünya Çeyrek Yıllar İthalatı'!$A:$G,5,0)</f>
        <v>5658</v>
      </c>
      <c r="M18" s="10">
        <f>VLOOKUP($A:$A,'2-Dünya Çeyrek Yıllar İthalatı'!$A:$G,6,0)</f>
        <v>6204</v>
      </c>
      <c r="N18" s="10">
        <f>VLOOKUP($A:$A,'2-Dünya Çeyrek Yıllar İthalatı'!$A:$G,7,0)</f>
        <v>9.2061256820982216</v>
      </c>
      <c r="O18" s="8">
        <f>VLOOKUP($A:$A,'3-Türkiye İhracat Göstergeleri'!$A:$P,2,0)</f>
        <v>1215</v>
      </c>
      <c r="P18" s="27">
        <f>VLOOKUP($A:$A,'3-Türkiye İhracat Göstergeleri'!$A:$P,3,0)</f>
        <v>1215</v>
      </c>
      <c r="Q18" s="27">
        <f>VLOOKUP($A:$A,'3-Türkiye İhracat Göstergeleri'!$A:$P,4,0)</f>
        <v>1.6034523715258531</v>
      </c>
      <c r="R18" s="27">
        <f>VLOOKUP($A:$A,'3-Türkiye İhracat Göstergeleri'!$A:$P,5,0)</f>
        <v>488</v>
      </c>
      <c r="S18" s="27" t="str">
        <f>VLOOKUP($A:$A,'3-Türkiye İhracat Göstergeleri'!$A:$P,6,0)</f>
        <v>Tons</v>
      </c>
      <c r="T18" s="27">
        <f>VLOOKUP($A:$A,'3-Türkiye İhracat Göstergeleri'!$A:$P,7,0)</f>
        <v>2490</v>
      </c>
      <c r="U18" s="27">
        <f>VLOOKUP($A:$A,'3-Türkiye İhracat Göstergeleri'!$A:$P,8,0)</f>
        <v>53</v>
      </c>
      <c r="V18" s="27">
        <f>VLOOKUP($A:$A,'3-Türkiye İhracat Göstergeleri'!$A:$P,9,0)</f>
        <v>38</v>
      </c>
      <c r="W18" s="27">
        <f>VLOOKUP($A:$A,'3-Türkiye İhracat Göstergeleri'!$A:$P,10,0)</f>
        <v>223</v>
      </c>
      <c r="X18" s="27">
        <f>VLOOKUP($A:$A,'3-Türkiye İhracat Göstergeleri'!$A:$P,11,0)</f>
        <v>15</v>
      </c>
      <c r="Y18" s="27">
        <f>VLOOKUP($A:$A,'3-Türkiye İhracat Göstergeleri'!$A:$P,12,0)</f>
        <v>1.4387056428966896</v>
      </c>
      <c r="Z18" s="27">
        <f>VLOOKUP($A:$A,'3-Türkiye İhracat Göstergeleri'!$A:$P,13,0)</f>
        <v>-1</v>
      </c>
      <c r="AA18" s="27">
        <f>VLOOKUP($A:$A,'3-Türkiye İhracat Göstergeleri'!$A:$P,14,0)</f>
        <v>11097</v>
      </c>
      <c r="AB18" s="27" t="str">
        <f>VLOOKUP($A:$A,'3-Türkiye İhracat Göstergeleri'!$A:$P,15,0)</f>
        <v>0.28</v>
      </c>
      <c r="AC18" s="27">
        <f>VLOOKUP($A:$A,'3-Türkiye İhracat Göstergeleri'!$A:$P,16,0)</f>
        <v>5</v>
      </c>
      <c r="AD18" s="27">
        <f>VLOOKUP($A:$A,'4-Dünya İthalat Göstergeleri'!$A:$M,2,0)</f>
        <v>18060</v>
      </c>
      <c r="AE18" s="28">
        <f>VLOOKUP($A:$A,'4-Dünya İthalat Göstergeleri'!$A:$M,3,0)</f>
        <v>-17864</v>
      </c>
      <c r="AF18" s="27">
        <f>VLOOKUP($A:$A,'4-Dünya İthalat Göstergeleri'!$A:$M,4,0)</f>
        <v>70761</v>
      </c>
      <c r="AG18" s="27" t="str">
        <f>VLOOKUP($A:$A,'4-Dünya İthalat Göstergeleri'!$A:$M,5,0)</f>
        <v>1000 square meters</v>
      </c>
      <c r="AH18" s="27">
        <f>VLOOKUP($A:$A,'4-Dünya İthalat Göstergeleri'!$A:$M,6,0)</f>
        <v>255</v>
      </c>
      <c r="AI18" s="27">
        <f>VLOOKUP($A:$A,'4-Dünya İthalat Göstergeleri'!$A:$M,7,0)</f>
        <v>-1</v>
      </c>
      <c r="AJ18" s="27">
        <f>VLOOKUP($A:$A,'4-Dünya İthalat Göstergeleri'!$A:$M,8,0)</f>
        <v>-1</v>
      </c>
      <c r="AK18" s="27">
        <f>VLOOKUP($A:$A,'4-Dünya İthalat Göstergeleri'!$A:$M,9,0)</f>
        <v>-33</v>
      </c>
      <c r="AL18" s="27">
        <f>VLOOKUP($A:$A,'4-Dünya İthalat Göstergeleri'!$A:$M,10,0)</f>
        <v>1.4387056428966896</v>
      </c>
      <c r="AM18" s="27">
        <f>VLOOKUP($A:$A,'4-Dünya İthalat Göstergeleri'!$A:$M,11,0)</f>
        <v>11097</v>
      </c>
      <c r="AN18" s="27" t="str">
        <f>VLOOKUP($A:$A,'4-Dünya İthalat Göstergeleri'!$A:$M,12,0)</f>
        <v>0.28</v>
      </c>
      <c r="AO18" s="27">
        <f>VLOOKUP($A:$A,'4-Dünya İthalat Göstergeleri'!$A:$M,13,0)</f>
        <v>45325</v>
      </c>
      <c r="AP18" s="9">
        <f>VLOOKUP($A:$A,'5-Dünya Yıllar İhracatı'!$A:$H,2,0)</f>
        <v>277</v>
      </c>
      <c r="AQ18" s="9">
        <f>VLOOKUP($A:$A,'5-Dünya Yıllar İhracatı'!$A:$H,3,0)</f>
        <v>154</v>
      </c>
      <c r="AR18" s="9">
        <f>VLOOKUP($A:$A,'5-Dünya Yıllar İhracatı'!$A:$H,4,0)</f>
        <v>342</v>
      </c>
      <c r="AS18" s="9">
        <f>VLOOKUP($A:$A,'5-Dünya Yıllar İhracatı'!$A:$H,5,0)</f>
        <v>362</v>
      </c>
      <c r="AT18" s="10">
        <f>VLOOKUP($A:$A,'5-Dünya Yıllar İhracatı'!$A:$H,6,0)</f>
        <v>196</v>
      </c>
      <c r="AU18" s="10">
        <f>VLOOKUP($A:$A,'5-Dünya Yıllar İhracatı'!$A:$H,7,0)</f>
        <v>-45.856353591160222</v>
      </c>
      <c r="AV18" s="10">
        <f>VLOOKUP($A:$A,'5-Dünya Yıllar İhracatı'!$A:$H,8,0)</f>
        <v>1.8110936880612889E-2</v>
      </c>
      <c r="AW18" s="9">
        <f>VLOOKUP($A:$A,'6-Türkiye Yıllar İhracatı'!$A:$H,2,0)</f>
        <v>140</v>
      </c>
      <c r="AX18" s="9">
        <f>VLOOKUP($A:$A,'6-Türkiye Yıllar İhracatı'!$A:$H,3,0)</f>
        <v>410</v>
      </c>
      <c r="AY18" s="9">
        <f>VLOOKUP($A:$A,'6-Türkiye Yıllar İhracatı'!$A:$H,4,0)</f>
        <v>87</v>
      </c>
      <c r="AZ18" s="9">
        <f>VLOOKUP($A:$A,'6-Türkiye Yıllar İhracatı'!$A:$H,5,0)</f>
        <v>376</v>
      </c>
      <c r="BA18" s="10">
        <f>VLOOKUP($A:$A,'6-Türkiye Yıllar İhracatı'!$A:$H,6,0)</f>
        <v>1215</v>
      </c>
      <c r="BB18" s="9">
        <f>VLOOKUP($A:$A,'6-Türkiye Yıllar İhracatı'!$A:$H,7,0)</f>
        <v>223.13829787234042</v>
      </c>
      <c r="BC18" s="10">
        <f>VLOOKUP($A:$A,'6-Türkiye Yıllar İhracatı'!$A:$H,8,0)</f>
        <v>1.6034523715258531</v>
      </c>
      <c r="BD18" s="9">
        <f>VLOOKUP($A:$A,'7-Türkiye Çeyrek Yıllar İhracat'!$A:$G,2,0)</f>
        <v>305</v>
      </c>
      <c r="BE18" s="9">
        <f>VLOOKUP($A:$A,'7-Türkiye Çeyrek Yıllar İhracat'!$A:$G,3,0)</f>
        <v>380</v>
      </c>
      <c r="BF18" s="9">
        <f>VLOOKUP($A:$A,'7-Türkiye Çeyrek Yıllar İhracat'!$A:$G,4,0)</f>
        <v>436</v>
      </c>
      <c r="BG18" s="9">
        <f>VLOOKUP($A:$A,'7-Türkiye Çeyrek Yıllar İhracat'!$A:$G,5,0)</f>
        <v>165</v>
      </c>
      <c r="BH18" s="10">
        <f>VLOOKUP($A:$A,'7-Türkiye Çeyrek Yıllar İhracat'!$A:$G,6,0)</f>
        <v>157</v>
      </c>
      <c r="BI18" s="12">
        <f>VLOOKUP($A:$A,'7-Türkiye Çeyrek Yıllar İhracat'!$A:$G,7,0)</f>
        <v>-48.524590163934427</v>
      </c>
      <c r="BJ18" s="9">
        <f>VLOOKUP($A:$A,'8-Türkiye Yıllar İhracat Birim '!$A:$H,2,0)</f>
        <v>1918</v>
      </c>
      <c r="BK18" s="9">
        <f>VLOOKUP($A:$A,'8-Türkiye Yıllar İhracat Birim '!$A:$H,3,0)</f>
        <v>1898</v>
      </c>
      <c r="BL18" s="9">
        <f>VLOOKUP($A:$A,'8-Türkiye Yıllar İhracat Birim '!$A:$H,4,0)</f>
        <v>2719</v>
      </c>
      <c r="BM18" s="9">
        <f>VLOOKUP($A:$A,'8-Türkiye Yıllar İhracat Birim '!$A:$H,5,0)</f>
        <v>3133</v>
      </c>
      <c r="BN18" s="9">
        <f>VLOOKUP($A:$A,'8-Türkiye Yıllar İhracat Birim '!$A:$H,6,0)</f>
        <v>2490</v>
      </c>
      <c r="BO18" s="9">
        <f>VLOOKUP($A:$A,'8-Türkiye Yıllar İhracat Birim '!$A:$H,7,0)</f>
        <v>1215</v>
      </c>
      <c r="BP18" s="10">
        <f>VLOOKUP($A:$A,'8-Türkiye Yıllar İhracat Birim '!$A:$H,8,0)</f>
        <v>488</v>
      </c>
      <c r="BQ18" s="2">
        <f>VLOOKUP($A:$A,'9-Dünya Yıllar İthaları Birim F'!$A:$N,2,0)</f>
        <v>294</v>
      </c>
      <c r="BR18" s="2" t="str">
        <f>VLOOKUP($A:$A,'9-Dünya Yıllar İthaları Birim F'!$A:$N,3,0)</f>
        <v>US Dollar/1000 square meters</v>
      </c>
      <c r="BS18" s="2">
        <f>VLOOKUP($A:$A,'9-Dünya Yıllar İthaları Birim F'!$A:$N,4,0)</f>
        <v>299</v>
      </c>
      <c r="BT18" s="2" t="str">
        <f>VLOOKUP($A:$A,'9-Dünya Yıllar İthaları Birim F'!$A:$N,5,0)</f>
        <v>US Dollar/1000 square meters</v>
      </c>
      <c r="BU18" s="2">
        <f>VLOOKUP($A:$A,'9-Dünya Yıllar İthaları Birim F'!$A:$N,6,0)</f>
        <v>313</v>
      </c>
      <c r="BV18" s="2" t="str">
        <f>VLOOKUP($A:$A,'9-Dünya Yıllar İthaları Birim F'!$A:$N,7,0)</f>
        <v>US Dollar/1000 square meters</v>
      </c>
      <c r="BW18" s="2">
        <f>VLOOKUP($A:$A,'9-Dünya Yıllar İthaları Birim F'!$A:$N,8,0)</f>
        <v>383</v>
      </c>
      <c r="BX18" s="2" t="str">
        <f>VLOOKUP($A:$A,'9-Dünya Yıllar İthaları Birim F'!$A:$N,9,0)</f>
        <v>US Dollar/1000 square meters</v>
      </c>
      <c r="BY18" s="2">
        <f>VLOOKUP($A:$A,'9-Dünya Yıllar İthaları Birim F'!$A:$N,10,0)</f>
        <v>255</v>
      </c>
      <c r="BZ18" s="2" t="str">
        <f>VLOOKUP($A:$A,'9-Dünya Yıllar İthaları Birim F'!$A:$N,11,0)</f>
        <v>US Dollar/1000 square meters</v>
      </c>
      <c r="CA18" s="2">
        <f>VLOOKUP($A:$A,'9-Dünya Yıllar İthaları Birim F'!$A:$N,12,0)</f>
        <v>18060</v>
      </c>
      <c r="CB18" s="2">
        <f>VLOOKUP($A:$A,'9-Dünya Yıllar İthaları Birim F'!$A:$N,13,0)</f>
        <v>70761</v>
      </c>
      <c r="CC18" s="2" t="str">
        <f>VLOOKUP($A:$A,'9-Dünya Yıllar İthaları Birim F'!$A:$N,14,0)</f>
        <v>1000 square meters</v>
      </c>
    </row>
    <row r="19" spans="1:81" x14ac:dyDescent="0.3">
      <c r="A19" s="6" t="s">
        <v>28</v>
      </c>
      <c r="B19" s="11">
        <v>21148</v>
      </c>
      <c r="C19" s="11">
        <v>10855</v>
      </c>
      <c r="D19" s="11">
        <v>10471</v>
      </c>
      <c r="E19" s="11">
        <v>17073</v>
      </c>
      <c r="F19" s="50">
        <v>18047</v>
      </c>
      <c r="G19" s="50">
        <f t="shared" si="0"/>
        <v>5.7049141919990634</v>
      </c>
      <c r="H19" s="50">
        <f t="shared" si="1"/>
        <v>1.4376757561997626</v>
      </c>
      <c r="I19" s="11" t="e">
        <f>VLOOKUP($A:$A,'2-Dünya Çeyrek Yıllar İthalatı'!$A:$G,2,0)</f>
        <v>#N/A</v>
      </c>
      <c r="J19" s="11" t="e">
        <f>VLOOKUP($A:$A,'2-Dünya Çeyrek Yıllar İthalatı'!$A:$G,3,0)</f>
        <v>#N/A</v>
      </c>
      <c r="K19" s="11" t="e">
        <f>VLOOKUP($A:$A,'2-Dünya Çeyrek Yıllar İthalatı'!$A:$G,4,0)</f>
        <v>#N/A</v>
      </c>
      <c r="L19" s="11" t="e">
        <f>VLOOKUP($A:$A,'2-Dünya Çeyrek Yıllar İthalatı'!$A:$G,5,0)</f>
        <v>#N/A</v>
      </c>
      <c r="M19" s="12" t="e">
        <f>VLOOKUP($A:$A,'2-Dünya Çeyrek Yıllar İthalatı'!$A:$G,6,0)</f>
        <v>#N/A</v>
      </c>
      <c r="N19" s="12" t="e">
        <f>VLOOKUP($A:$A,'2-Dünya Çeyrek Yıllar İthalatı'!$A:$G,7,0)</f>
        <v>#N/A</v>
      </c>
      <c r="O19" s="6">
        <f>VLOOKUP($A:$A,'3-Türkiye İhracat Göstergeleri'!$A:$P,2,0)</f>
        <v>66</v>
      </c>
      <c r="P19" s="25">
        <f>VLOOKUP($A:$A,'3-Türkiye İhracat Göstergeleri'!$A:$P,3,0)</f>
        <v>66</v>
      </c>
      <c r="Q19" s="25">
        <f>VLOOKUP($A:$A,'3-Türkiye İhracat Göstergeleri'!$A:$P,4,0)</f>
        <v>8.710111647794759E-2</v>
      </c>
      <c r="R19" s="25">
        <f>VLOOKUP($A:$A,'3-Türkiye İhracat Göstergeleri'!$A:$P,5,0)</f>
        <v>15</v>
      </c>
      <c r="S19" s="25" t="str">
        <f>VLOOKUP($A:$A,'3-Türkiye İhracat Göstergeleri'!$A:$P,6,0)</f>
        <v>Tons</v>
      </c>
      <c r="T19" s="25">
        <f>VLOOKUP($A:$A,'3-Türkiye İhracat Göstergeleri'!$A:$P,7,0)</f>
        <v>4400</v>
      </c>
      <c r="U19" s="25">
        <f>VLOOKUP($A:$A,'3-Türkiye İhracat Göstergeleri'!$A:$P,8,0)</f>
        <v>-14</v>
      </c>
      <c r="V19" s="25">
        <f>VLOOKUP($A:$A,'3-Türkiye İhracat Göstergeleri'!$A:$P,9,0)</f>
        <v>-12</v>
      </c>
      <c r="W19" s="25">
        <f>VLOOKUP($A:$A,'3-Türkiye İhracat Göstergeleri'!$A:$P,10,0)</f>
        <v>-42</v>
      </c>
      <c r="X19" s="25">
        <f>VLOOKUP($A:$A,'3-Türkiye İhracat Göstergeleri'!$A:$P,11,0)</f>
        <v>16</v>
      </c>
      <c r="Y19" s="25">
        <f>VLOOKUP($A:$A,'3-Türkiye İhracat Göstergeleri'!$A:$P,12,0)</f>
        <v>1.4376700297539622</v>
      </c>
      <c r="Z19" s="25">
        <f>VLOOKUP($A:$A,'3-Türkiye İhracat Göstergeleri'!$A:$P,13,0)</f>
        <v>1</v>
      </c>
      <c r="AA19" s="25">
        <f>VLOOKUP($A:$A,'3-Türkiye İhracat Göstergeleri'!$A:$P,14,0)</f>
        <v>3518</v>
      </c>
      <c r="AB19" s="25" t="str">
        <f>VLOOKUP($A:$A,'3-Türkiye İhracat Göstergeleri'!$A:$P,15,0)</f>
        <v>0.27</v>
      </c>
      <c r="AC19" s="25">
        <f>VLOOKUP($A:$A,'3-Türkiye İhracat Göstergeleri'!$A:$P,16,0)</f>
        <v>5</v>
      </c>
      <c r="AD19" s="25">
        <f>VLOOKUP($A:$A,'4-Dünya İthalat Göstergeleri'!$A:$M,2,0)</f>
        <v>18047</v>
      </c>
      <c r="AE19" s="29">
        <f>VLOOKUP($A:$A,'4-Dünya İthalat Göstergeleri'!$A:$M,3,0)</f>
        <v>-11185</v>
      </c>
      <c r="AF19" s="26">
        <f>VLOOKUP($A:$A,'4-Dünya İthalat Göstergeleri'!$A:$M,4,0)</f>
        <v>6911</v>
      </c>
      <c r="AG19" s="26" t="str">
        <f>VLOOKUP($A:$A,'4-Dünya İthalat Göstergeleri'!$A:$M,5,0)</f>
        <v>Tons</v>
      </c>
      <c r="AH19" s="26">
        <f>VLOOKUP($A:$A,'4-Dünya İthalat Göstergeleri'!$A:$M,6,0)</f>
        <v>2611</v>
      </c>
      <c r="AI19" s="25">
        <f>VLOOKUP($A:$A,'4-Dünya İthalat Göstergeleri'!$A:$M,7,0)</f>
        <v>1</v>
      </c>
      <c r="AJ19" s="25">
        <f>VLOOKUP($A:$A,'4-Dünya İthalat Göstergeleri'!$A:$M,8,0)</f>
        <v>5</v>
      </c>
      <c r="AK19" s="25">
        <f>VLOOKUP($A:$A,'4-Dünya İthalat Göstergeleri'!$A:$M,9,0)</f>
        <v>6</v>
      </c>
      <c r="AL19" s="25">
        <f>VLOOKUP($A:$A,'4-Dünya İthalat Göstergeleri'!$A:$M,10,0)</f>
        <v>1.4376700297539622</v>
      </c>
      <c r="AM19" s="25">
        <f>VLOOKUP($A:$A,'4-Dünya İthalat Göstergeleri'!$A:$M,11,0)</f>
        <v>3518</v>
      </c>
      <c r="AN19" s="25" t="str">
        <f>VLOOKUP($A:$A,'4-Dünya İthalat Göstergeleri'!$A:$M,12,0)</f>
        <v>0.27</v>
      </c>
      <c r="AO19" s="25">
        <f>VLOOKUP($A:$A,'4-Dünya İthalat Göstergeleri'!$A:$M,13,0)</f>
        <v>45416</v>
      </c>
      <c r="AP19" s="11">
        <f>VLOOKUP($A:$A,'5-Dünya Yıllar İhracatı'!$A:$H,2,0)</f>
        <v>49924</v>
      </c>
      <c r="AQ19" s="11">
        <f>VLOOKUP($A:$A,'5-Dünya Yıllar İhracatı'!$A:$H,3,0)</f>
        <v>36682</v>
      </c>
      <c r="AR19" s="11">
        <f>VLOOKUP($A:$A,'5-Dünya Yıllar İhracatı'!$A:$H,4,0)</f>
        <v>34163</v>
      </c>
      <c r="AS19" s="11">
        <f>VLOOKUP($A:$A,'5-Dünya Yıllar İhracatı'!$A:$H,5,0)</f>
        <v>9789</v>
      </c>
      <c r="AT19" s="12">
        <f>VLOOKUP($A:$A,'5-Dünya Yıllar İhracatı'!$A:$H,6,0)</f>
        <v>6862</v>
      </c>
      <c r="AU19" s="12">
        <f>VLOOKUP($A:$A,'5-Dünya Yıllar İhracatı'!$A:$H,7,0)</f>
        <v>-29.900909183777706</v>
      </c>
      <c r="AV19" s="12">
        <f>VLOOKUP($A:$A,'5-Dünya Yıllar İhracatı'!$A:$H,8,0)</f>
        <v>0.63406759629982468</v>
      </c>
      <c r="AW19" s="11">
        <f>VLOOKUP($A:$A,'6-Türkiye Yıllar İhracatı'!$A:$H,2,0)</f>
        <v>119</v>
      </c>
      <c r="AX19" s="11">
        <f>VLOOKUP($A:$A,'6-Türkiye Yıllar İhracatı'!$A:$H,3,0)</f>
        <v>167</v>
      </c>
      <c r="AY19" s="11">
        <f>VLOOKUP($A:$A,'6-Türkiye Yıllar İhracatı'!$A:$H,4,0)</f>
        <v>27</v>
      </c>
      <c r="AZ19" s="11">
        <f>VLOOKUP($A:$A,'6-Türkiye Yıllar İhracatı'!$A:$H,5,0)</f>
        <v>113</v>
      </c>
      <c r="BA19" s="12">
        <f>VLOOKUP($A:$A,'6-Türkiye Yıllar İhracatı'!$A:$H,6,0)</f>
        <v>66</v>
      </c>
      <c r="BB19" s="11">
        <f>VLOOKUP($A:$A,'6-Türkiye Yıllar İhracatı'!$A:$H,7,0)</f>
        <v>-41.592920353982301</v>
      </c>
      <c r="BC19" s="12">
        <f>VLOOKUP($A:$A,'6-Türkiye Yıllar İhracatı'!$A:$H,8,0)</f>
        <v>8.710111647794759E-2</v>
      </c>
      <c r="BD19" s="11">
        <f>VLOOKUP($A:$A,'7-Türkiye Çeyrek Yıllar İhracat'!$A:$G,2,0)</f>
        <v>37</v>
      </c>
      <c r="BE19" s="11">
        <f>VLOOKUP($A:$A,'7-Türkiye Çeyrek Yıllar İhracat'!$A:$G,3,0)</f>
        <v>29</v>
      </c>
      <c r="BF19" s="11">
        <f>VLOOKUP($A:$A,'7-Türkiye Çeyrek Yıllar İhracat'!$A:$G,4,0)</f>
        <v>0</v>
      </c>
      <c r="BG19" s="11">
        <f>VLOOKUP($A:$A,'7-Türkiye Çeyrek Yıllar İhracat'!$A:$G,5,0)</f>
        <v>0</v>
      </c>
      <c r="BH19" s="12">
        <f>VLOOKUP($A:$A,'7-Türkiye Çeyrek Yıllar İhracat'!$A:$G,6,0)</f>
        <v>28</v>
      </c>
      <c r="BI19" s="12">
        <f>VLOOKUP($A:$A,'7-Türkiye Çeyrek Yıllar İhracat'!$A:$G,7,0)</f>
        <v>-24.324324324324326</v>
      </c>
      <c r="BJ19" s="11">
        <f>VLOOKUP($A:$A,'8-Türkiye Yıllar İhracat Birim '!$A:$H,2,0)</f>
        <v>5950</v>
      </c>
      <c r="BK19" s="11">
        <f>VLOOKUP($A:$A,'8-Türkiye Yıllar İhracat Birim '!$A:$H,3,0)</f>
        <v>2319</v>
      </c>
      <c r="BL19" s="11">
        <f>VLOOKUP($A:$A,'8-Türkiye Yıllar İhracat Birim '!$A:$H,4,0)</f>
        <v>2700</v>
      </c>
      <c r="BM19" s="11">
        <f>VLOOKUP($A:$A,'8-Türkiye Yıllar İhracat Birim '!$A:$H,5,0)</f>
        <v>3229</v>
      </c>
      <c r="BN19" s="11">
        <f>VLOOKUP($A:$A,'8-Türkiye Yıllar İhracat Birim '!$A:$H,6,0)</f>
        <v>4400</v>
      </c>
      <c r="BO19" s="11">
        <f>VLOOKUP($A:$A,'8-Türkiye Yıllar İhracat Birim '!$A:$H,7,0)</f>
        <v>66</v>
      </c>
      <c r="BP19" s="12">
        <f>VLOOKUP($A:$A,'8-Türkiye Yıllar İhracat Birim '!$A:$H,8,0)</f>
        <v>15</v>
      </c>
      <c r="BQ19" s="2">
        <f>VLOOKUP($A:$A,'9-Dünya Yıllar İthaları Birim F'!$A:$N,2,0)</f>
        <v>3723</v>
      </c>
      <c r="BR19" s="2" t="str">
        <f>VLOOKUP($A:$A,'9-Dünya Yıllar İthaları Birim F'!$A:$N,3,0)</f>
        <v>US Dollar/Tons</v>
      </c>
      <c r="BS19" s="2">
        <f>VLOOKUP($A:$A,'9-Dünya Yıllar İthaları Birim F'!$A:$N,4,0)</f>
        <v>3159</v>
      </c>
      <c r="BT19" s="2" t="str">
        <f>VLOOKUP($A:$A,'9-Dünya Yıllar İthaları Birim F'!$A:$N,5,0)</f>
        <v>US Dollar/Tons</v>
      </c>
      <c r="BU19" s="2">
        <f>VLOOKUP($A:$A,'9-Dünya Yıllar İthaları Birim F'!$A:$N,6,0)</f>
        <v>0</v>
      </c>
      <c r="BV19" s="2">
        <f>VLOOKUP($A:$A,'9-Dünya Yıllar İthaları Birim F'!$A:$N,7,0)</f>
        <v>0</v>
      </c>
      <c r="BW19" s="2">
        <f>VLOOKUP($A:$A,'9-Dünya Yıllar İthaları Birim F'!$A:$N,8,0)</f>
        <v>2233</v>
      </c>
      <c r="BX19" s="2" t="str">
        <f>VLOOKUP($A:$A,'9-Dünya Yıllar İthaları Birim F'!$A:$N,9,0)</f>
        <v>US Dollar/Tons</v>
      </c>
      <c r="BY19" s="2">
        <f>VLOOKUP($A:$A,'9-Dünya Yıllar İthaları Birim F'!$A:$N,10,0)</f>
        <v>2611</v>
      </c>
      <c r="BZ19" s="2" t="str">
        <f>VLOOKUP($A:$A,'9-Dünya Yıllar İthaları Birim F'!$A:$N,11,0)</f>
        <v>US Dollar/Tons</v>
      </c>
      <c r="CA19" s="2">
        <f>VLOOKUP($A:$A,'9-Dünya Yıllar İthaları Birim F'!$A:$N,12,0)</f>
        <v>18047</v>
      </c>
      <c r="CB19" s="2">
        <f>VLOOKUP($A:$A,'9-Dünya Yıllar İthaları Birim F'!$A:$N,13,0)</f>
        <v>6911</v>
      </c>
      <c r="CC19" s="2" t="str">
        <f>VLOOKUP($A:$A,'9-Dünya Yıllar İthaları Birim F'!$A:$N,14,0)</f>
        <v>Tons</v>
      </c>
    </row>
    <row r="20" spans="1:81" x14ac:dyDescent="0.3">
      <c r="A20" s="8" t="s">
        <v>29</v>
      </c>
      <c r="B20" s="9">
        <v>20004</v>
      </c>
      <c r="C20" s="9">
        <v>18562</v>
      </c>
      <c r="D20" s="9">
        <v>30431</v>
      </c>
      <c r="E20" s="13">
        <v>14989</v>
      </c>
      <c r="F20" s="51">
        <v>15888</v>
      </c>
      <c r="G20" s="51">
        <f t="shared" si="0"/>
        <v>5.9977316698912535</v>
      </c>
      <c r="H20" s="51">
        <f t="shared" si="1"/>
        <v>1.2656836268909974</v>
      </c>
      <c r="I20" s="9" t="e">
        <f>VLOOKUP($A:$A,'2-Dünya Çeyrek Yıllar İthalatı'!$A:$G,2,0)</f>
        <v>#N/A</v>
      </c>
      <c r="J20" s="9" t="e">
        <f>VLOOKUP($A:$A,'2-Dünya Çeyrek Yıllar İthalatı'!$A:$G,3,0)</f>
        <v>#N/A</v>
      </c>
      <c r="K20" s="9" t="e">
        <f>VLOOKUP($A:$A,'2-Dünya Çeyrek Yıllar İthalatı'!$A:$G,4,0)</f>
        <v>#N/A</v>
      </c>
      <c r="L20" s="9" t="e">
        <f>VLOOKUP($A:$A,'2-Dünya Çeyrek Yıllar İthalatı'!$A:$G,5,0)</f>
        <v>#N/A</v>
      </c>
      <c r="M20" s="10" t="e">
        <f>VLOOKUP($A:$A,'2-Dünya Çeyrek Yıllar İthalatı'!$A:$G,6,0)</f>
        <v>#N/A</v>
      </c>
      <c r="N20" s="10" t="e">
        <f>VLOOKUP($A:$A,'2-Dünya Çeyrek Yıllar İthalatı'!$A:$G,7,0)</f>
        <v>#N/A</v>
      </c>
      <c r="O20" s="8">
        <f>VLOOKUP($A:$A,'3-Türkiye İhracat Göstergeleri'!$A:$P,2,0)</f>
        <v>1615</v>
      </c>
      <c r="P20" s="27">
        <f>VLOOKUP($A:$A,'3-Türkiye İhracat Göstergeleri'!$A:$P,3,0)</f>
        <v>1615</v>
      </c>
      <c r="Q20" s="27">
        <f>VLOOKUP($A:$A,'3-Türkiye İhracat Göstergeleri'!$A:$P,4,0)</f>
        <v>2.1313379259376566</v>
      </c>
      <c r="R20" s="27">
        <f>VLOOKUP($A:$A,'3-Türkiye İhracat Göstergeleri'!$A:$P,5,0)</f>
        <v>554</v>
      </c>
      <c r="S20" s="27" t="str">
        <f>VLOOKUP($A:$A,'3-Türkiye İhracat Göstergeleri'!$A:$P,6,0)</f>
        <v>Tons</v>
      </c>
      <c r="T20" s="27">
        <f>VLOOKUP($A:$A,'3-Türkiye İhracat Göstergeleri'!$A:$P,7,0)</f>
        <v>2915</v>
      </c>
      <c r="U20" s="27">
        <f>VLOOKUP($A:$A,'3-Türkiye İhracat Göstergeleri'!$A:$P,8,0)</f>
        <v>96</v>
      </c>
      <c r="V20" s="27">
        <f>VLOOKUP($A:$A,'3-Türkiye İhracat Göstergeleri'!$A:$P,9,0)</f>
        <v>110</v>
      </c>
      <c r="W20" s="27">
        <f>VLOOKUP($A:$A,'3-Türkiye İhracat Göstergeleri'!$A:$P,10,0)</f>
        <v>-38</v>
      </c>
      <c r="X20" s="27">
        <f>VLOOKUP($A:$A,'3-Türkiye İhracat Göstergeleri'!$A:$P,11,0)</f>
        <v>17</v>
      </c>
      <c r="Y20" s="27">
        <f>VLOOKUP($A:$A,'3-Türkiye İhracat Göstergeleri'!$A:$P,12,0)</f>
        <v>1.2655989229623317</v>
      </c>
      <c r="Z20" s="27">
        <f>VLOOKUP($A:$A,'3-Türkiye İhracat Göstergeleri'!$A:$P,13,0)</f>
        <v>10</v>
      </c>
      <c r="AA20" s="27">
        <f>VLOOKUP($A:$A,'3-Türkiye İhracat Göstergeleri'!$A:$P,14,0)</f>
        <v>3411</v>
      </c>
      <c r="AB20" s="27" t="str">
        <f>VLOOKUP($A:$A,'3-Türkiye İhracat Göstergeleri'!$A:$P,15,0)</f>
        <v>0.17</v>
      </c>
      <c r="AC20" s="27">
        <f>VLOOKUP($A:$A,'3-Türkiye İhracat Göstergeleri'!$A:$P,16,0)</f>
        <v>45846</v>
      </c>
      <c r="AD20" s="38">
        <f>VLOOKUP($A:$A,'4-Dünya İthalat Göstergeleri'!$A:$M,2,0)</f>
        <v>15887</v>
      </c>
      <c r="AE20" s="28">
        <f>VLOOKUP($A:$A,'4-Dünya İthalat Göstergeleri'!$A:$M,3,0)</f>
        <v>-14583</v>
      </c>
      <c r="AF20" s="38">
        <f>VLOOKUP($A:$A,'4-Dünya İthalat Göstergeleri'!$A:$M,4,0)</f>
        <v>0</v>
      </c>
      <c r="AG20" s="38" t="str">
        <f>VLOOKUP($A:$A,'4-Dünya İthalat Göstergeleri'!$A:$M,5,0)</f>
        <v>No quantity</v>
      </c>
      <c r="AH20" s="38">
        <f>VLOOKUP($A:$A,'4-Dünya İthalat Göstergeleri'!$A:$M,6,0)</f>
        <v>0</v>
      </c>
      <c r="AI20" s="38">
        <f>VLOOKUP($A:$A,'4-Dünya İthalat Göstergeleri'!$A:$M,7,0)</f>
        <v>10</v>
      </c>
      <c r="AJ20" s="38">
        <f>VLOOKUP($A:$A,'4-Dünya İthalat Göstergeleri'!$A:$M,8,0)</f>
        <v>16</v>
      </c>
      <c r="AK20" s="38">
        <f>VLOOKUP($A:$A,'4-Dünya İthalat Göstergeleri'!$A:$M,9,0)</f>
        <v>6</v>
      </c>
      <c r="AL20" s="38">
        <f>VLOOKUP($A:$A,'4-Dünya İthalat Göstergeleri'!$A:$M,10,0)</f>
        <v>1.2655989229623317</v>
      </c>
      <c r="AM20" s="38">
        <f>VLOOKUP($A:$A,'4-Dünya İthalat Göstergeleri'!$A:$M,11,0)</f>
        <v>3411</v>
      </c>
      <c r="AN20" s="38" t="str">
        <f>VLOOKUP($A:$A,'4-Dünya İthalat Göstergeleri'!$A:$M,12,0)</f>
        <v>0.17</v>
      </c>
      <c r="AO20" s="38">
        <f>VLOOKUP($A:$A,'4-Dünya İthalat Göstergeleri'!$A:$M,13,0)</f>
        <v>45390</v>
      </c>
      <c r="AP20" s="9">
        <f>VLOOKUP($A:$A,'5-Dünya Yıllar İhracatı'!$A:$H,2,0)</f>
        <v>3916</v>
      </c>
      <c r="AQ20" s="9">
        <f>VLOOKUP($A:$A,'5-Dünya Yıllar İhracatı'!$A:$H,3,0)</f>
        <v>3709</v>
      </c>
      <c r="AR20" s="9">
        <f>VLOOKUP($A:$A,'5-Dünya Yıllar İhracatı'!$A:$H,4,0)</f>
        <v>5132</v>
      </c>
      <c r="AS20" s="9">
        <f>VLOOKUP($A:$A,'5-Dünya Yıllar İhracatı'!$A:$H,5,0)</f>
        <v>1987</v>
      </c>
      <c r="AT20" s="10">
        <f>VLOOKUP($A:$A,'5-Dünya Yıllar İhracatı'!$A:$H,6,0)</f>
        <v>1304</v>
      </c>
      <c r="AU20" s="10">
        <f>VLOOKUP($A:$A,'5-Dünya Yıllar İhracatı'!$A:$H,7,0)</f>
        <v>-34.373427277302468</v>
      </c>
      <c r="AV20" s="10">
        <f>VLOOKUP($A:$A,'5-Dünya Yıllar İhracatı'!$A:$H,8,0)</f>
        <v>0.12049317189958778</v>
      </c>
      <c r="AW20" s="9">
        <f>VLOOKUP($A:$A,'6-Türkiye Yıllar İhracatı'!$A:$H,2,0)</f>
        <v>162</v>
      </c>
      <c r="AX20" s="9">
        <f>VLOOKUP($A:$A,'6-Türkiye Yıllar İhracatı'!$A:$H,3,0)</f>
        <v>312</v>
      </c>
      <c r="AY20" s="9">
        <f>VLOOKUP($A:$A,'6-Türkiye Yıllar İhracatı'!$A:$H,4,0)</f>
        <v>390</v>
      </c>
      <c r="AZ20" s="9">
        <f>VLOOKUP($A:$A,'6-Türkiye Yıllar İhracatı'!$A:$H,5,0)</f>
        <v>2622</v>
      </c>
      <c r="BA20" s="10">
        <f>VLOOKUP($A:$A,'6-Türkiye Yıllar İhracatı'!$A:$H,6,0)</f>
        <v>1615</v>
      </c>
      <c r="BB20" s="9">
        <f>VLOOKUP($A:$A,'6-Türkiye Yıllar İhracatı'!$A:$H,7,0)</f>
        <v>-38.405797101449274</v>
      </c>
      <c r="BC20" s="10">
        <f>VLOOKUP($A:$A,'6-Türkiye Yıllar İhracatı'!$A:$H,8,0)</f>
        <v>2.1313379259376566</v>
      </c>
      <c r="BD20" s="9">
        <f>VLOOKUP($A:$A,'7-Türkiye Çeyrek Yıllar İhracat'!$A:$G,2,0)</f>
        <v>308</v>
      </c>
      <c r="BE20" s="9">
        <f>VLOOKUP($A:$A,'7-Türkiye Çeyrek Yıllar İhracat'!$A:$G,3,0)</f>
        <v>342</v>
      </c>
      <c r="BF20" s="9">
        <f>VLOOKUP($A:$A,'7-Türkiye Çeyrek Yıllar İhracat'!$A:$G,4,0)</f>
        <v>444</v>
      </c>
      <c r="BG20" s="9">
        <f>VLOOKUP($A:$A,'7-Türkiye Çeyrek Yıllar İhracat'!$A:$G,5,0)</f>
        <v>800</v>
      </c>
      <c r="BH20" s="10">
        <f>VLOOKUP($A:$A,'7-Türkiye Çeyrek Yıllar İhracat'!$A:$G,6,0)</f>
        <v>983</v>
      </c>
      <c r="BI20" s="12">
        <f>VLOOKUP($A:$A,'7-Türkiye Çeyrek Yıllar İhracat'!$A:$G,7,0)</f>
        <v>219.15584415584414</v>
      </c>
      <c r="BJ20" s="9">
        <f>VLOOKUP($A:$A,'8-Türkiye Yıllar İhracat Birim '!$A:$H,2,0)</f>
        <v>4263</v>
      </c>
      <c r="BK20" s="9">
        <f>VLOOKUP($A:$A,'8-Türkiye Yıllar İhracat Birim '!$A:$H,3,0)</f>
        <v>3284</v>
      </c>
      <c r="BL20" s="9">
        <f>VLOOKUP($A:$A,'8-Türkiye Yıllar İhracat Birim '!$A:$H,4,0)</f>
        <v>4239</v>
      </c>
      <c r="BM20" s="9">
        <f>VLOOKUP($A:$A,'8-Türkiye Yıllar İhracat Birim '!$A:$H,5,0)</f>
        <v>3543</v>
      </c>
      <c r="BN20" s="9">
        <f>VLOOKUP($A:$A,'8-Türkiye Yıllar İhracat Birim '!$A:$H,6,0)</f>
        <v>2915</v>
      </c>
      <c r="BO20" s="9">
        <f>VLOOKUP($A:$A,'8-Türkiye Yıllar İhracat Birim '!$A:$H,7,0)</f>
        <v>1615</v>
      </c>
      <c r="BP20" s="10">
        <f>VLOOKUP($A:$A,'8-Türkiye Yıllar İhracat Birim '!$A:$H,8,0)</f>
        <v>554</v>
      </c>
      <c r="BQ20" s="2">
        <f>VLOOKUP($A:$A,'9-Dünya Yıllar İthaları Birim F'!$A:$N,2,0)</f>
        <v>2057</v>
      </c>
      <c r="BR20" s="2" t="str">
        <f>VLOOKUP($A:$A,'9-Dünya Yıllar İthaları Birim F'!$A:$N,3,0)</f>
        <v>US Dollar/Tons</v>
      </c>
      <c r="BS20" s="2">
        <f>VLOOKUP($A:$A,'9-Dünya Yıllar İthaları Birim F'!$A:$N,4,0)</f>
        <v>1735</v>
      </c>
      <c r="BT20" s="2" t="str">
        <f>VLOOKUP($A:$A,'9-Dünya Yıllar İthaları Birim F'!$A:$N,5,0)</f>
        <v>US Dollar/Tons</v>
      </c>
      <c r="BU20" s="2">
        <f>VLOOKUP($A:$A,'9-Dünya Yıllar İthaları Birim F'!$A:$N,6,0)</f>
        <v>2263</v>
      </c>
      <c r="BV20" s="2" t="str">
        <f>VLOOKUP($A:$A,'9-Dünya Yıllar İthaları Birim F'!$A:$N,7,0)</f>
        <v>US Dollar/Tons</v>
      </c>
      <c r="BW20" s="2">
        <f>VLOOKUP($A:$A,'9-Dünya Yıllar İthaları Birim F'!$A:$N,8,0)</f>
        <v>3417</v>
      </c>
      <c r="BX20" s="2" t="str">
        <f>VLOOKUP($A:$A,'9-Dünya Yıllar İthaları Birim F'!$A:$N,9,0)</f>
        <v>US Dollar/Tons</v>
      </c>
      <c r="BY20" s="2">
        <f>VLOOKUP($A:$A,'9-Dünya Yıllar İthaları Birim F'!$A:$N,10,0)</f>
        <v>0</v>
      </c>
      <c r="BZ20" s="2">
        <f>VLOOKUP($A:$A,'9-Dünya Yıllar İthaları Birim F'!$A:$N,11,0)</f>
        <v>0</v>
      </c>
      <c r="CA20" s="2">
        <f>VLOOKUP($A:$A,'9-Dünya Yıllar İthaları Birim F'!$A:$N,12,0)</f>
        <v>15888</v>
      </c>
      <c r="CB20" s="2">
        <f>VLOOKUP($A:$A,'9-Dünya Yıllar İthaları Birim F'!$A:$N,13,0)</f>
        <v>0</v>
      </c>
      <c r="CC20" s="2" t="str">
        <f>VLOOKUP($A:$A,'9-Dünya Yıllar İthaları Birim F'!$A:$N,14,0)</f>
        <v>No quantity</v>
      </c>
    </row>
    <row r="21" spans="1:81" x14ac:dyDescent="0.3">
      <c r="A21" s="6" t="s">
        <v>30</v>
      </c>
      <c r="B21" s="11">
        <v>11134</v>
      </c>
      <c r="C21" s="11">
        <v>13226</v>
      </c>
      <c r="D21" s="11">
        <v>15681</v>
      </c>
      <c r="E21" s="11">
        <v>13419</v>
      </c>
      <c r="F21" s="50">
        <v>15500</v>
      </c>
      <c r="G21" s="50">
        <f t="shared" si="0"/>
        <v>15.507861986735227</v>
      </c>
      <c r="H21" s="50">
        <f t="shared" si="1"/>
        <v>1.2347744345928031</v>
      </c>
      <c r="I21" s="11">
        <f>VLOOKUP($A:$A,'2-Dünya Çeyrek Yıllar İthalatı'!$A:$G,2,0)</f>
        <v>5818</v>
      </c>
      <c r="J21" s="11">
        <f>VLOOKUP($A:$A,'2-Dünya Çeyrek Yıllar İthalatı'!$A:$G,3,0)</f>
        <v>3252</v>
      </c>
      <c r="K21" s="11">
        <f>VLOOKUP($A:$A,'2-Dünya Çeyrek Yıllar İthalatı'!$A:$G,4,0)</f>
        <v>2290</v>
      </c>
      <c r="L21" s="11">
        <f>VLOOKUP($A:$A,'2-Dünya Çeyrek Yıllar İthalatı'!$A:$G,5,0)</f>
        <v>4153</v>
      </c>
      <c r="M21" s="12">
        <f>VLOOKUP($A:$A,'2-Dünya Çeyrek Yıllar İthalatı'!$A:$G,6,0)</f>
        <v>4197</v>
      </c>
      <c r="N21" s="12">
        <f>VLOOKUP($A:$A,'2-Dünya Çeyrek Yıllar İthalatı'!$A:$G,7,0)</f>
        <v>-27.861808181505669</v>
      </c>
      <c r="O21" s="6" t="e">
        <f>VLOOKUP($A:$A,'3-Türkiye İhracat Göstergeleri'!$A:$P,2,0)</f>
        <v>#N/A</v>
      </c>
      <c r="P21" s="25" t="e">
        <f>VLOOKUP($A:$A,'3-Türkiye İhracat Göstergeleri'!$A:$P,3,0)</f>
        <v>#N/A</v>
      </c>
      <c r="Q21" s="25" t="e">
        <f>VLOOKUP($A:$A,'3-Türkiye İhracat Göstergeleri'!$A:$P,4,0)</f>
        <v>#N/A</v>
      </c>
      <c r="R21" s="25" t="e">
        <f>VLOOKUP($A:$A,'3-Türkiye İhracat Göstergeleri'!$A:$P,5,0)</f>
        <v>#N/A</v>
      </c>
      <c r="S21" s="25" t="e">
        <f>VLOOKUP($A:$A,'3-Türkiye İhracat Göstergeleri'!$A:$P,6,0)</f>
        <v>#N/A</v>
      </c>
      <c r="T21" s="25" t="e">
        <f>VLOOKUP($A:$A,'3-Türkiye İhracat Göstergeleri'!$A:$P,7,0)</f>
        <v>#N/A</v>
      </c>
      <c r="U21" s="25" t="e">
        <f>VLOOKUP($A:$A,'3-Türkiye İhracat Göstergeleri'!$A:$P,8,0)</f>
        <v>#N/A</v>
      </c>
      <c r="V21" s="25" t="e">
        <f>VLOOKUP($A:$A,'3-Türkiye İhracat Göstergeleri'!$A:$P,9,0)</f>
        <v>#N/A</v>
      </c>
      <c r="W21" s="25" t="e">
        <f>VLOOKUP($A:$A,'3-Türkiye İhracat Göstergeleri'!$A:$P,10,0)</f>
        <v>#N/A</v>
      </c>
      <c r="X21" s="25" t="e">
        <f>VLOOKUP($A:$A,'3-Türkiye İhracat Göstergeleri'!$A:$P,11,0)</f>
        <v>#N/A</v>
      </c>
      <c r="Y21" s="25" t="e">
        <f>VLOOKUP($A:$A,'3-Türkiye İhracat Göstergeleri'!$A:$P,12,0)</f>
        <v>#N/A</v>
      </c>
      <c r="Z21" s="25" t="e">
        <f>VLOOKUP($A:$A,'3-Türkiye İhracat Göstergeleri'!$A:$P,13,0)</f>
        <v>#N/A</v>
      </c>
      <c r="AA21" s="25" t="e">
        <f>VLOOKUP($A:$A,'3-Türkiye İhracat Göstergeleri'!$A:$P,14,0)</f>
        <v>#N/A</v>
      </c>
      <c r="AB21" s="25" t="e">
        <f>VLOOKUP($A:$A,'3-Türkiye İhracat Göstergeleri'!$A:$P,15,0)</f>
        <v>#N/A</v>
      </c>
      <c r="AC21" s="25" t="e">
        <f>VLOOKUP($A:$A,'3-Türkiye İhracat Göstergeleri'!$A:$P,16,0)</f>
        <v>#N/A</v>
      </c>
      <c r="AD21" s="25">
        <f>VLOOKUP($A:$A,'4-Dünya İthalat Göstergeleri'!$A:$M,2,0)</f>
        <v>15500</v>
      </c>
      <c r="AE21" s="25">
        <f>VLOOKUP($A:$A,'4-Dünya İthalat Göstergeleri'!$A:$M,3,0)</f>
        <v>60274</v>
      </c>
      <c r="AF21" s="26">
        <f>VLOOKUP($A:$A,'4-Dünya İthalat Göstergeleri'!$A:$M,4,0)</f>
        <v>5364</v>
      </c>
      <c r="AG21" s="26" t="str">
        <f>VLOOKUP($A:$A,'4-Dünya İthalat Göstergeleri'!$A:$M,5,0)</f>
        <v>Tons</v>
      </c>
      <c r="AH21" s="26">
        <f>VLOOKUP($A:$A,'4-Dünya İthalat Göstergeleri'!$A:$M,6,0)</f>
        <v>2890</v>
      </c>
      <c r="AI21" s="25">
        <f>VLOOKUP($A:$A,'4-Dünya İthalat Göstergeleri'!$A:$M,7,0)</f>
        <v>7</v>
      </c>
      <c r="AJ21" s="25">
        <f>VLOOKUP($A:$A,'4-Dünya İthalat Göstergeleri'!$A:$M,8,0)</f>
        <v>8</v>
      </c>
      <c r="AK21" s="25">
        <f>VLOOKUP($A:$A,'4-Dünya İthalat Göstergeleri'!$A:$M,9,0)</f>
        <v>16</v>
      </c>
      <c r="AL21" s="25">
        <f>VLOOKUP($A:$A,'4-Dünya İthalat Göstergeleri'!$A:$M,10,0)</f>
        <v>1.234769516328831</v>
      </c>
      <c r="AM21" s="25">
        <f>VLOOKUP($A:$A,'4-Dünya İthalat Göstergeleri'!$A:$M,11,0)</f>
        <v>2812</v>
      </c>
      <c r="AN21" s="25" t="str">
        <f>VLOOKUP($A:$A,'4-Dünya İthalat Göstergeleri'!$A:$M,12,0)</f>
        <v>0.24</v>
      </c>
      <c r="AO21" s="25">
        <f>VLOOKUP($A:$A,'4-Dünya İthalat Göstergeleri'!$A:$M,13,0)</f>
        <v>45416</v>
      </c>
      <c r="AP21" s="11">
        <f>VLOOKUP($A:$A,'5-Dünya Yıllar İhracatı'!$A:$H,2,0)</f>
        <v>47630</v>
      </c>
      <c r="AQ21" s="11">
        <f>VLOOKUP($A:$A,'5-Dünya Yıllar İhracatı'!$A:$H,3,0)</f>
        <v>51035</v>
      </c>
      <c r="AR21" s="11">
        <f>VLOOKUP($A:$A,'5-Dünya Yıllar İhracatı'!$A:$H,4,0)</f>
        <v>81418</v>
      </c>
      <c r="AS21" s="11">
        <f>VLOOKUP($A:$A,'5-Dünya Yıllar İhracatı'!$A:$H,5,0)</f>
        <v>110226</v>
      </c>
      <c r="AT21" s="12">
        <f>VLOOKUP($A:$A,'5-Dünya Yıllar İhracatı'!$A:$H,6,0)</f>
        <v>75774</v>
      </c>
      <c r="AU21" s="12">
        <f>VLOOKUP($A:$A,'5-Dünya Yıllar İhracatı'!$A:$H,7,0)</f>
        <v>-31.255783571934025</v>
      </c>
      <c r="AV21" s="12">
        <f>VLOOKUP($A:$A,'5-Dünya Yıllar İhracatı'!$A:$H,8,0)</f>
        <v>7.0017251591406175</v>
      </c>
      <c r="AW21" s="11" t="e">
        <f>VLOOKUP($A:$A,'6-Türkiye Yıllar İhracatı'!$A:$H,2,0)</f>
        <v>#N/A</v>
      </c>
      <c r="AX21" s="11" t="e">
        <f>VLOOKUP($A:$A,'6-Türkiye Yıllar İhracatı'!$A:$H,3,0)</f>
        <v>#N/A</v>
      </c>
      <c r="AY21" s="11" t="e">
        <f>VLOOKUP($A:$A,'6-Türkiye Yıllar İhracatı'!$A:$H,4,0)</f>
        <v>#N/A</v>
      </c>
      <c r="AZ21" s="11" t="e">
        <f>VLOOKUP($A:$A,'6-Türkiye Yıllar İhracatı'!$A:$H,5,0)</f>
        <v>#N/A</v>
      </c>
      <c r="BA21" s="12" t="e">
        <f>VLOOKUP($A:$A,'6-Türkiye Yıllar İhracatı'!$A:$H,6,0)</f>
        <v>#N/A</v>
      </c>
      <c r="BB21" s="11" t="e">
        <f>VLOOKUP($A:$A,'6-Türkiye Yıllar İhracatı'!$A:$H,7,0)</f>
        <v>#N/A</v>
      </c>
      <c r="BC21" s="12" t="e">
        <f>VLOOKUP($A:$A,'6-Türkiye Yıllar İhracatı'!$A:$H,8,0)</f>
        <v>#N/A</v>
      </c>
      <c r="BD21" s="11" t="e">
        <f>VLOOKUP($A:$A,'7-Türkiye Çeyrek Yıllar İhracat'!$A:$G,2,0)</f>
        <v>#N/A</v>
      </c>
      <c r="BE21" s="11" t="e">
        <f>VLOOKUP($A:$A,'7-Türkiye Çeyrek Yıllar İhracat'!$A:$G,3,0)</f>
        <v>#N/A</v>
      </c>
      <c r="BF21" s="11" t="e">
        <f>VLOOKUP($A:$A,'7-Türkiye Çeyrek Yıllar İhracat'!$A:$G,4,0)</f>
        <v>#N/A</v>
      </c>
      <c r="BG21" s="11" t="e">
        <f>VLOOKUP($A:$A,'7-Türkiye Çeyrek Yıllar İhracat'!$A:$G,5,0)</f>
        <v>#N/A</v>
      </c>
      <c r="BH21" s="12" t="e">
        <f>VLOOKUP($A:$A,'7-Türkiye Çeyrek Yıllar İhracat'!$A:$G,6,0)</f>
        <v>#N/A</v>
      </c>
      <c r="BI21" s="12" t="e">
        <f>VLOOKUP($A:$A,'7-Türkiye Çeyrek Yıllar İhracat'!$A:$G,7,0)</f>
        <v>#N/A</v>
      </c>
      <c r="BJ21" s="11" t="e">
        <f>VLOOKUP($A:$A,'8-Türkiye Yıllar İhracat Birim '!$A:$H,2,0)</f>
        <v>#N/A</v>
      </c>
      <c r="BK21" s="11" t="e">
        <f>VLOOKUP($A:$A,'8-Türkiye Yıllar İhracat Birim '!$A:$H,3,0)</f>
        <v>#N/A</v>
      </c>
      <c r="BL21" s="11" t="e">
        <f>VLOOKUP($A:$A,'8-Türkiye Yıllar İhracat Birim '!$A:$H,4,0)</f>
        <v>#N/A</v>
      </c>
      <c r="BM21" s="11" t="e">
        <f>VLOOKUP($A:$A,'8-Türkiye Yıllar İhracat Birim '!$A:$H,5,0)</f>
        <v>#N/A</v>
      </c>
      <c r="BN21" s="11" t="e">
        <f>VLOOKUP($A:$A,'8-Türkiye Yıllar İhracat Birim '!$A:$H,6,0)</f>
        <v>#N/A</v>
      </c>
      <c r="BO21" s="11" t="e">
        <f>VLOOKUP($A:$A,'8-Türkiye Yıllar İhracat Birim '!$A:$H,7,0)</f>
        <v>#N/A</v>
      </c>
      <c r="BP21" s="12" t="e">
        <f>VLOOKUP($A:$A,'8-Türkiye Yıllar İhracat Birim '!$A:$H,8,0)</f>
        <v>#N/A</v>
      </c>
      <c r="BQ21" s="2">
        <f>VLOOKUP($A:$A,'9-Dünya Yıllar İthaları Birim F'!$A:$N,2,0)</f>
        <v>3316</v>
      </c>
      <c r="BR21" s="2" t="str">
        <f>VLOOKUP($A:$A,'9-Dünya Yıllar İthaları Birim F'!$A:$N,3,0)</f>
        <v>US Dollar/Tons</v>
      </c>
      <c r="BS21" s="2">
        <f>VLOOKUP($A:$A,'9-Dünya Yıllar İthaları Birim F'!$A:$N,4,0)</f>
        <v>2640</v>
      </c>
      <c r="BT21" s="2" t="str">
        <f>VLOOKUP($A:$A,'9-Dünya Yıllar İthaları Birim F'!$A:$N,5,0)</f>
        <v>US Dollar/Tons</v>
      </c>
      <c r="BU21" s="2">
        <f>VLOOKUP($A:$A,'9-Dünya Yıllar İthaları Birim F'!$A:$N,6,0)</f>
        <v>3141</v>
      </c>
      <c r="BV21" s="2" t="str">
        <f>VLOOKUP($A:$A,'9-Dünya Yıllar İthaları Birim F'!$A:$N,7,0)</f>
        <v>US Dollar/Tons</v>
      </c>
      <c r="BW21" s="2">
        <f>VLOOKUP($A:$A,'9-Dünya Yıllar İthaları Birim F'!$A:$N,8,0)</f>
        <v>3066</v>
      </c>
      <c r="BX21" s="2" t="str">
        <f>VLOOKUP($A:$A,'9-Dünya Yıllar İthaları Birim F'!$A:$N,9,0)</f>
        <v>US Dollar/Tons</v>
      </c>
      <c r="BY21" s="2">
        <f>VLOOKUP($A:$A,'9-Dünya Yıllar İthaları Birim F'!$A:$N,10,0)</f>
        <v>2890</v>
      </c>
      <c r="BZ21" s="2" t="str">
        <f>VLOOKUP($A:$A,'9-Dünya Yıllar İthaları Birim F'!$A:$N,11,0)</f>
        <v>US Dollar/Tons</v>
      </c>
      <c r="CA21" s="2">
        <f>VLOOKUP($A:$A,'9-Dünya Yıllar İthaları Birim F'!$A:$N,12,0)</f>
        <v>15500</v>
      </c>
      <c r="CB21" s="2">
        <f>VLOOKUP($A:$A,'9-Dünya Yıllar İthaları Birim F'!$A:$N,13,0)</f>
        <v>5364</v>
      </c>
      <c r="CC21" s="2" t="str">
        <f>VLOOKUP($A:$A,'9-Dünya Yıllar İthaları Birim F'!$A:$N,14,0)</f>
        <v>Tons</v>
      </c>
    </row>
    <row r="22" spans="1:81" x14ac:dyDescent="0.3">
      <c r="A22" s="8" t="s">
        <v>31</v>
      </c>
      <c r="B22" s="9">
        <v>13346</v>
      </c>
      <c r="C22" s="9">
        <v>10281</v>
      </c>
      <c r="D22" s="9">
        <v>11645</v>
      </c>
      <c r="E22" s="9">
        <v>18927</v>
      </c>
      <c r="F22" s="49">
        <v>14430</v>
      </c>
      <c r="G22" s="49">
        <f t="shared" si="0"/>
        <v>-23.759708353146301</v>
      </c>
      <c r="H22" s="49">
        <f t="shared" si="1"/>
        <v>1.1495351671725258</v>
      </c>
      <c r="I22" s="9">
        <f>VLOOKUP($A:$A,'2-Dünya Çeyrek Yıllar İthalatı'!$A:$G,2,0)</f>
        <v>4019</v>
      </c>
      <c r="J22" s="9">
        <f>VLOOKUP($A:$A,'2-Dünya Çeyrek Yıllar İthalatı'!$A:$G,3,0)</f>
        <v>4362</v>
      </c>
      <c r="K22" s="9">
        <f>VLOOKUP($A:$A,'2-Dünya Çeyrek Yıllar İthalatı'!$A:$G,4,0)</f>
        <v>3320</v>
      </c>
      <c r="L22" s="9">
        <f>VLOOKUP($A:$A,'2-Dünya Çeyrek Yıllar İthalatı'!$A:$G,5,0)</f>
        <v>5684</v>
      </c>
      <c r="M22" s="10">
        <f>VLOOKUP($A:$A,'2-Dünya Çeyrek Yıllar İthalatı'!$A:$G,6,0)</f>
        <v>0</v>
      </c>
      <c r="N22" s="10">
        <f>VLOOKUP($A:$A,'2-Dünya Çeyrek Yıllar İthalatı'!$A:$G,7,0)</f>
        <v>-100</v>
      </c>
      <c r="O22" s="8">
        <f>VLOOKUP($A:$A,'3-Türkiye İhracat Göstergeleri'!$A:$P,2,0)</f>
        <v>1674</v>
      </c>
      <c r="P22" s="27">
        <f>VLOOKUP($A:$A,'3-Türkiye İhracat Göstergeleri'!$A:$P,3,0)</f>
        <v>1674</v>
      </c>
      <c r="Q22" s="28">
        <f>VLOOKUP($A:$A,'3-Türkiye İhracat Göstergeleri'!$A:$P,4,0)</f>
        <v>2.2092010452133977</v>
      </c>
      <c r="R22" s="27">
        <f>VLOOKUP($A:$A,'3-Türkiye İhracat Göstergeleri'!$A:$P,5,0)</f>
        <v>806</v>
      </c>
      <c r="S22" s="27" t="str">
        <f>VLOOKUP($A:$A,'3-Türkiye İhracat Göstergeleri'!$A:$P,6,0)</f>
        <v>Tons</v>
      </c>
      <c r="T22" s="27">
        <f>VLOOKUP($A:$A,'3-Türkiye İhracat Göstergeleri'!$A:$P,7,0)</f>
        <v>2077</v>
      </c>
      <c r="U22" s="27">
        <f>VLOOKUP($A:$A,'3-Türkiye İhracat Göstergeleri'!$A:$P,8,0)</f>
        <v>40</v>
      </c>
      <c r="V22" s="27">
        <f>VLOOKUP($A:$A,'3-Türkiye İhracat Göstergeleri'!$A:$P,9,0)</f>
        <v>44</v>
      </c>
      <c r="W22" s="27">
        <f>VLOOKUP($A:$A,'3-Türkiye İhracat Göstergeleri'!$A:$P,10,0)</f>
        <v>-35</v>
      </c>
      <c r="X22" s="27">
        <f>VLOOKUP($A:$A,'3-Türkiye İhracat Göstergeleri'!$A:$P,11,0)</f>
        <v>19</v>
      </c>
      <c r="Y22" s="27">
        <f>VLOOKUP($A:$A,'3-Türkiye İhracat Göstergeleri'!$A:$P,12,0)</f>
        <v>1.1495305884274214</v>
      </c>
      <c r="Z22" s="27">
        <f>VLOOKUP($A:$A,'3-Türkiye İhracat Göstergeleri'!$A:$P,13,0)</f>
        <v>8</v>
      </c>
      <c r="AA22" s="27">
        <f>VLOOKUP($A:$A,'3-Türkiye İhracat Göstergeleri'!$A:$P,14,0)</f>
        <v>3901</v>
      </c>
      <c r="AB22" s="27" t="str">
        <f>VLOOKUP($A:$A,'3-Türkiye İhracat Göstergeleri'!$A:$P,15,0)</f>
        <v>0.33</v>
      </c>
      <c r="AC22" s="27">
        <f>VLOOKUP($A:$A,'3-Türkiye İhracat Göstergeleri'!$A:$P,16,0)</f>
        <v>0</v>
      </c>
      <c r="AD22" s="27">
        <f>VLOOKUP($A:$A,'4-Dünya İthalat Göstergeleri'!$A:$M,2,0)</f>
        <v>14430</v>
      </c>
      <c r="AE22" s="28">
        <f>VLOOKUP($A:$A,'4-Dünya İthalat Göstergeleri'!$A:$M,3,0)</f>
        <v>-12696</v>
      </c>
      <c r="AF22" s="27">
        <f>VLOOKUP($A:$A,'4-Dünya İthalat Göstergeleri'!$A:$M,4,0)</f>
        <v>4867</v>
      </c>
      <c r="AG22" s="27" t="str">
        <f>VLOOKUP($A:$A,'4-Dünya İthalat Göstergeleri'!$A:$M,5,0)</f>
        <v>Tons</v>
      </c>
      <c r="AH22" s="27">
        <f>VLOOKUP($A:$A,'4-Dünya İthalat Göstergeleri'!$A:$M,6,0)</f>
        <v>2965</v>
      </c>
      <c r="AI22" s="27">
        <f>VLOOKUP($A:$A,'4-Dünya İthalat Göstergeleri'!$A:$M,7,0)</f>
        <v>8</v>
      </c>
      <c r="AJ22" s="27">
        <f>VLOOKUP($A:$A,'4-Dünya İthalat Göstergeleri'!$A:$M,8,0)</f>
        <v>10</v>
      </c>
      <c r="AK22" s="27">
        <f>VLOOKUP($A:$A,'4-Dünya İthalat Göstergeleri'!$A:$M,9,0)</f>
        <v>-24</v>
      </c>
      <c r="AL22" s="27">
        <f>VLOOKUP($A:$A,'4-Dünya İthalat Göstergeleri'!$A:$M,10,0)</f>
        <v>1.1495305884274214</v>
      </c>
      <c r="AM22" s="27">
        <f>VLOOKUP($A:$A,'4-Dünya İthalat Göstergeleri'!$A:$M,11,0)</f>
        <v>3901</v>
      </c>
      <c r="AN22" s="27" t="str">
        <f>VLOOKUP($A:$A,'4-Dünya İthalat Göstergeleri'!$A:$M,12,0)</f>
        <v>0.33</v>
      </c>
      <c r="AO22" s="27">
        <f>VLOOKUP($A:$A,'4-Dünya İthalat Göstergeleri'!$A:$M,13,0)</f>
        <v>45511</v>
      </c>
      <c r="AP22" s="9">
        <f>VLOOKUP($A:$A,'5-Dünya Yıllar İhracatı'!$A:$H,2,0)</f>
        <v>3479</v>
      </c>
      <c r="AQ22" s="9">
        <f>VLOOKUP($A:$A,'5-Dünya Yıllar İhracatı'!$A:$H,3,0)</f>
        <v>3346</v>
      </c>
      <c r="AR22" s="9">
        <f>VLOOKUP($A:$A,'5-Dünya Yıllar İhracatı'!$A:$H,4,0)</f>
        <v>3066</v>
      </c>
      <c r="AS22" s="9">
        <f>VLOOKUP($A:$A,'5-Dünya Yıllar İhracatı'!$A:$H,5,0)</f>
        <v>3273</v>
      </c>
      <c r="AT22" s="10">
        <f>VLOOKUP($A:$A,'5-Dünya Yıllar İhracatı'!$A:$H,6,0)</f>
        <v>1734</v>
      </c>
      <c r="AU22" s="10">
        <f>VLOOKUP($A:$A,'5-Dünya Yıllar İhracatı'!$A:$H,7,0)</f>
        <v>-47.021081576535288</v>
      </c>
      <c r="AV22" s="10">
        <f>VLOOKUP($A:$A,'5-Dünya Yıllar İhracatı'!$A:$H,8,0)</f>
        <v>0.16022634974991198</v>
      </c>
      <c r="AW22" s="9">
        <f>VLOOKUP($A:$A,'6-Türkiye Yıllar İhracatı'!$A:$H,2,0)</f>
        <v>425</v>
      </c>
      <c r="AX22" s="9">
        <f>VLOOKUP($A:$A,'6-Türkiye Yıllar İhracatı'!$A:$H,3,0)</f>
        <v>1351</v>
      </c>
      <c r="AY22" s="9">
        <f>VLOOKUP($A:$A,'6-Türkiye Yıllar İhracatı'!$A:$H,4,0)</f>
        <v>1820</v>
      </c>
      <c r="AZ22" s="9">
        <f>VLOOKUP($A:$A,'6-Türkiye Yıllar İhracatı'!$A:$H,5,0)</f>
        <v>2567</v>
      </c>
      <c r="BA22" s="10">
        <f>VLOOKUP($A:$A,'6-Türkiye Yıllar İhracatı'!$A:$H,6,0)</f>
        <v>1674</v>
      </c>
      <c r="BB22" s="9">
        <f>VLOOKUP($A:$A,'6-Türkiye Yıllar İhracatı'!$A:$H,7,0)</f>
        <v>-34.787689910401248</v>
      </c>
      <c r="BC22" s="10">
        <f>VLOOKUP($A:$A,'6-Türkiye Yıllar İhracatı'!$A:$H,8,0)</f>
        <v>2.2092010452133977</v>
      </c>
      <c r="BD22" s="9">
        <f>VLOOKUP($A:$A,'7-Türkiye Çeyrek Yıllar İhracat'!$A:$G,2,0)</f>
        <v>331</v>
      </c>
      <c r="BE22" s="9">
        <f>VLOOKUP($A:$A,'7-Türkiye Çeyrek Yıllar İhracat'!$A:$G,3,0)</f>
        <v>843</v>
      </c>
      <c r="BF22" s="9">
        <f>VLOOKUP($A:$A,'7-Türkiye Çeyrek Yıllar İhracat'!$A:$G,4,0)</f>
        <v>280</v>
      </c>
      <c r="BG22" s="9">
        <f>VLOOKUP($A:$A,'7-Türkiye Çeyrek Yıllar İhracat'!$A:$G,5,0)</f>
        <v>196</v>
      </c>
      <c r="BH22" s="10">
        <f>VLOOKUP($A:$A,'7-Türkiye Çeyrek Yıllar İhracat'!$A:$G,6,0)</f>
        <v>74</v>
      </c>
      <c r="BI22" s="12">
        <f>VLOOKUP($A:$A,'7-Türkiye Çeyrek Yıllar İhracat'!$A:$G,7,0)</f>
        <v>-77.643504531722058</v>
      </c>
      <c r="BJ22" s="9">
        <f>VLOOKUP($A:$A,'8-Türkiye Yıllar İhracat Birim '!$A:$H,2,0)</f>
        <v>2656</v>
      </c>
      <c r="BK22" s="9">
        <f>VLOOKUP($A:$A,'8-Türkiye Yıllar İhracat Birim '!$A:$H,3,0)</f>
        <v>1987</v>
      </c>
      <c r="BL22" s="9">
        <f>VLOOKUP($A:$A,'8-Türkiye Yıllar İhracat Birim '!$A:$H,4,0)</f>
        <v>2545</v>
      </c>
      <c r="BM22" s="9">
        <f>VLOOKUP($A:$A,'8-Türkiye Yıllar İhracat Birim '!$A:$H,5,0)</f>
        <v>2480</v>
      </c>
      <c r="BN22" s="9">
        <f>VLOOKUP($A:$A,'8-Türkiye Yıllar İhracat Birim '!$A:$H,6,0)</f>
        <v>2077</v>
      </c>
      <c r="BO22" s="9">
        <f>VLOOKUP($A:$A,'8-Türkiye Yıllar İhracat Birim '!$A:$H,7,0)</f>
        <v>1674</v>
      </c>
      <c r="BP22" s="10">
        <f>VLOOKUP($A:$A,'8-Türkiye Yıllar İhracat Birim '!$A:$H,8,0)</f>
        <v>806</v>
      </c>
      <c r="BQ22" s="2">
        <f>VLOOKUP($A:$A,'9-Dünya Yıllar İthaları Birim F'!$A:$N,2,0)</f>
        <v>3462</v>
      </c>
      <c r="BR22" s="2" t="str">
        <f>VLOOKUP($A:$A,'9-Dünya Yıllar İthaları Birim F'!$A:$N,3,0)</f>
        <v>US Dollar/Tons</v>
      </c>
      <c r="BS22" s="2">
        <f>VLOOKUP($A:$A,'9-Dünya Yıllar İthaları Birim F'!$A:$N,4,0)</f>
        <v>3205</v>
      </c>
      <c r="BT22" s="2" t="str">
        <f>VLOOKUP($A:$A,'9-Dünya Yıllar İthaları Birim F'!$A:$N,5,0)</f>
        <v>US Dollar/Tons</v>
      </c>
      <c r="BU22" s="2">
        <f>VLOOKUP($A:$A,'9-Dünya Yıllar İthaları Birim F'!$A:$N,6,0)</f>
        <v>3730</v>
      </c>
      <c r="BV22" s="2" t="str">
        <f>VLOOKUP($A:$A,'9-Dünya Yıllar İthaları Birim F'!$A:$N,7,0)</f>
        <v>US Dollar/Tons</v>
      </c>
      <c r="BW22" s="2">
        <f>VLOOKUP($A:$A,'9-Dünya Yıllar İthaları Birim F'!$A:$N,8,0)</f>
        <v>3749</v>
      </c>
      <c r="BX22" s="2" t="str">
        <f>VLOOKUP($A:$A,'9-Dünya Yıllar İthaları Birim F'!$A:$N,9,0)</f>
        <v>US Dollar/Tons</v>
      </c>
      <c r="BY22" s="2">
        <f>VLOOKUP($A:$A,'9-Dünya Yıllar İthaları Birim F'!$A:$N,10,0)</f>
        <v>2965</v>
      </c>
      <c r="BZ22" s="2" t="str">
        <f>VLOOKUP($A:$A,'9-Dünya Yıllar İthaları Birim F'!$A:$N,11,0)</f>
        <v>US Dollar/Tons</v>
      </c>
      <c r="CA22" s="2">
        <f>VLOOKUP($A:$A,'9-Dünya Yıllar İthaları Birim F'!$A:$N,12,0)</f>
        <v>14430</v>
      </c>
      <c r="CB22" s="2">
        <f>VLOOKUP($A:$A,'9-Dünya Yıllar İthaları Birim F'!$A:$N,13,0)</f>
        <v>4867</v>
      </c>
      <c r="CC22" s="2" t="str">
        <f>VLOOKUP($A:$A,'9-Dünya Yıllar İthaları Birim F'!$A:$N,14,0)</f>
        <v>Tons</v>
      </c>
    </row>
    <row r="23" spans="1:81" x14ac:dyDescent="0.3">
      <c r="A23" s="6" t="s">
        <v>32</v>
      </c>
      <c r="B23" s="11">
        <v>19687</v>
      </c>
      <c r="C23" s="11">
        <v>14227</v>
      </c>
      <c r="D23" s="11">
        <v>18529</v>
      </c>
      <c r="E23" s="11">
        <v>18722</v>
      </c>
      <c r="F23" s="50">
        <v>14314</v>
      </c>
      <c r="G23" s="50">
        <f t="shared" si="0"/>
        <v>-23.544493109710501</v>
      </c>
      <c r="H23" s="50">
        <f t="shared" si="1"/>
        <v>1.1402942746297668</v>
      </c>
      <c r="I23" s="11">
        <f>VLOOKUP($A:$A,'2-Dünya Çeyrek Yıllar İthalatı'!$A:$G,2,0)</f>
        <v>4079</v>
      </c>
      <c r="J23" s="11">
        <f>VLOOKUP($A:$A,'2-Dünya Çeyrek Yıllar İthalatı'!$A:$G,3,0)</f>
        <v>3207</v>
      </c>
      <c r="K23" s="11">
        <f>VLOOKUP($A:$A,'2-Dünya Çeyrek Yıllar İthalatı'!$A:$G,4,0)</f>
        <v>3355</v>
      </c>
      <c r="L23" s="11">
        <f>VLOOKUP($A:$A,'2-Dünya Çeyrek Yıllar İthalatı'!$A:$G,5,0)</f>
        <v>6162</v>
      </c>
      <c r="M23" s="12">
        <f>VLOOKUP($A:$A,'2-Dünya Çeyrek Yıllar İthalatı'!$A:$G,6,0)</f>
        <v>4675</v>
      </c>
      <c r="N23" s="12">
        <f>VLOOKUP($A:$A,'2-Dünya Çeyrek Yıllar İthalatı'!$A:$G,7,0)</f>
        <v>14.611424368717824</v>
      </c>
      <c r="O23" s="6">
        <f>VLOOKUP($A:$A,'3-Türkiye İhracat Göstergeleri'!$A:$P,2,0)</f>
        <v>0</v>
      </c>
      <c r="P23" s="25">
        <f>VLOOKUP($A:$A,'3-Türkiye İhracat Göstergeleri'!$A:$P,3,0)</f>
        <v>0</v>
      </c>
      <c r="Q23" s="25">
        <f>VLOOKUP($A:$A,'3-Türkiye İhracat Göstergeleri'!$A:$P,4,0)</f>
        <v>0</v>
      </c>
      <c r="R23" s="25">
        <f>VLOOKUP($A:$A,'3-Türkiye İhracat Göstergeleri'!$A:$P,5,0)</f>
        <v>0</v>
      </c>
      <c r="S23" s="25">
        <f>VLOOKUP($A:$A,'3-Türkiye İhracat Göstergeleri'!$A:$P,6,0)</f>
        <v>0</v>
      </c>
      <c r="T23" s="25">
        <f>VLOOKUP($A:$A,'3-Türkiye İhracat Göstergeleri'!$A:$P,7,0)</f>
        <v>0</v>
      </c>
      <c r="U23" s="25">
        <f>VLOOKUP($A:$A,'3-Türkiye İhracat Göstergeleri'!$A:$P,8,0)</f>
        <v>0</v>
      </c>
      <c r="V23" s="25">
        <f>VLOOKUP($A:$A,'3-Türkiye İhracat Göstergeleri'!$A:$P,9,0)</f>
        <v>0</v>
      </c>
      <c r="W23" s="25">
        <f>VLOOKUP($A:$A,'3-Türkiye İhracat Göstergeleri'!$A:$P,10,0)</f>
        <v>0</v>
      </c>
      <c r="X23" s="25">
        <f>VLOOKUP($A:$A,'3-Türkiye İhracat Göstergeleri'!$A:$P,11,0)</f>
        <v>20</v>
      </c>
      <c r="Y23" s="25">
        <f>VLOOKUP($A:$A,'3-Türkiye İhracat Göstergeleri'!$A:$P,12,0)</f>
        <v>1.1402897326923154</v>
      </c>
      <c r="Z23" s="25">
        <f>VLOOKUP($A:$A,'3-Türkiye İhracat Göstergeleri'!$A:$P,13,0)</f>
        <v>-4</v>
      </c>
      <c r="AA23" s="25">
        <f>VLOOKUP($A:$A,'3-Türkiye İhracat Göstergeleri'!$A:$P,14,0)</f>
        <v>1699</v>
      </c>
      <c r="AB23" s="25" t="str">
        <f>VLOOKUP($A:$A,'3-Türkiye İhracat Göstergeleri'!$A:$P,15,0)</f>
        <v>0.49</v>
      </c>
      <c r="AC23" s="25">
        <f>VLOOKUP($A:$A,'3-Türkiye İhracat Göstergeleri'!$A:$P,16,0)</f>
        <v>5</v>
      </c>
      <c r="AD23" s="25">
        <f>VLOOKUP($A:$A,'4-Dünya İthalat Göstergeleri'!$A:$M,2,0)</f>
        <v>14314</v>
      </c>
      <c r="AE23" s="29">
        <f>VLOOKUP($A:$A,'4-Dünya İthalat Göstergeleri'!$A:$M,3,0)</f>
        <v>-7623</v>
      </c>
      <c r="AF23" s="25">
        <f>VLOOKUP($A:$A,'4-Dünya İthalat Göstergeleri'!$A:$M,4,0)</f>
        <v>9322</v>
      </c>
      <c r="AG23" s="25" t="str">
        <f>VLOOKUP($A:$A,'4-Dünya İthalat Göstergeleri'!$A:$M,5,0)</f>
        <v>Tons</v>
      </c>
      <c r="AH23" s="25">
        <f>VLOOKUP($A:$A,'4-Dünya İthalat Göstergeleri'!$A:$M,6,0)</f>
        <v>1536</v>
      </c>
      <c r="AI23" s="25">
        <f>VLOOKUP($A:$A,'4-Dünya İthalat Göstergeleri'!$A:$M,7,0)</f>
        <v>-4</v>
      </c>
      <c r="AJ23" s="25">
        <f>VLOOKUP($A:$A,'4-Dünya İthalat Göstergeleri'!$A:$M,8,0)</f>
        <v>-3</v>
      </c>
      <c r="AK23" s="25">
        <f>VLOOKUP($A:$A,'4-Dünya İthalat Göstergeleri'!$A:$M,9,0)</f>
        <v>-24</v>
      </c>
      <c r="AL23" s="25">
        <f>VLOOKUP($A:$A,'4-Dünya İthalat Göstergeleri'!$A:$M,10,0)</f>
        <v>1.1402897326923154</v>
      </c>
      <c r="AM23" s="25">
        <f>VLOOKUP($A:$A,'4-Dünya İthalat Göstergeleri'!$A:$M,11,0)</f>
        <v>1699</v>
      </c>
      <c r="AN23" s="25" t="str">
        <f>VLOOKUP($A:$A,'4-Dünya İthalat Göstergeleri'!$A:$M,12,0)</f>
        <v>0.49</v>
      </c>
      <c r="AO23" s="25">
        <f>VLOOKUP($A:$A,'4-Dünya İthalat Göstergeleri'!$A:$M,13,0)</f>
        <v>45313</v>
      </c>
      <c r="AP23" s="11">
        <f>VLOOKUP($A:$A,'5-Dünya Yıllar İhracatı'!$A:$H,2,0)</f>
        <v>3311</v>
      </c>
      <c r="AQ23" s="11">
        <f>VLOOKUP($A:$A,'5-Dünya Yıllar İhracatı'!$A:$H,3,0)</f>
        <v>3488</v>
      </c>
      <c r="AR23" s="11">
        <f>VLOOKUP($A:$A,'5-Dünya Yıllar İhracatı'!$A:$H,4,0)</f>
        <v>2897</v>
      </c>
      <c r="AS23" s="11">
        <f>VLOOKUP($A:$A,'5-Dünya Yıllar İhracatı'!$A:$H,5,0)</f>
        <v>1991</v>
      </c>
      <c r="AT23" s="12">
        <f>VLOOKUP($A:$A,'5-Dünya Yıllar İhracatı'!$A:$H,6,0)</f>
        <v>6691</v>
      </c>
      <c r="AU23" s="12">
        <f>VLOOKUP($A:$A,'5-Dünya Yıllar İhracatı'!$A:$H,7,0)</f>
        <v>236.06228026117529</v>
      </c>
      <c r="AV23" s="12">
        <f>VLOOKUP($A:$A,'5-Dünya Yıllar İhracatı'!$A:$H,8,0)</f>
        <v>0.61826672789888182</v>
      </c>
      <c r="AW23" s="11" t="e">
        <f>VLOOKUP($A:$A,'6-Türkiye Yıllar İhracatı'!$A:$H,2,0)</f>
        <v>#N/A</v>
      </c>
      <c r="AX23" s="11" t="e">
        <f>VLOOKUP($A:$A,'6-Türkiye Yıllar İhracatı'!$A:$H,3,0)</f>
        <v>#N/A</v>
      </c>
      <c r="AY23" s="11" t="e">
        <f>VLOOKUP($A:$A,'6-Türkiye Yıllar İhracatı'!$A:$H,4,0)</f>
        <v>#N/A</v>
      </c>
      <c r="AZ23" s="11" t="e">
        <f>VLOOKUP($A:$A,'6-Türkiye Yıllar İhracatı'!$A:$H,5,0)</f>
        <v>#N/A</v>
      </c>
      <c r="BA23" s="12" t="e">
        <f>VLOOKUP($A:$A,'6-Türkiye Yıllar İhracatı'!$A:$H,6,0)</f>
        <v>#N/A</v>
      </c>
      <c r="BB23" s="11" t="e">
        <f>VLOOKUP($A:$A,'6-Türkiye Yıllar İhracatı'!$A:$H,7,0)</f>
        <v>#N/A</v>
      </c>
      <c r="BC23" s="12" t="e">
        <f>VLOOKUP($A:$A,'6-Türkiye Yıllar İhracatı'!$A:$H,8,0)</f>
        <v>#N/A</v>
      </c>
      <c r="BD23" s="11" t="e">
        <f>VLOOKUP($A:$A,'7-Türkiye Çeyrek Yıllar İhracat'!$A:$G,2,0)</f>
        <v>#N/A</v>
      </c>
      <c r="BE23" s="11" t="e">
        <f>VLOOKUP($A:$A,'7-Türkiye Çeyrek Yıllar İhracat'!$A:$G,3,0)</f>
        <v>#N/A</v>
      </c>
      <c r="BF23" s="11" t="e">
        <f>VLOOKUP($A:$A,'7-Türkiye Çeyrek Yıllar İhracat'!$A:$G,4,0)</f>
        <v>#N/A</v>
      </c>
      <c r="BG23" s="11" t="e">
        <f>VLOOKUP($A:$A,'7-Türkiye Çeyrek Yıllar İhracat'!$A:$G,5,0)</f>
        <v>#N/A</v>
      </c>
      <c r="BH23" s="12" t="e">
        <f>VLOOKUP($A:$A,'7-Türkiye Çeyrek Yıllar İhracat'!$A:$G,6,0)</f>
        <v>#N/A</v>
      </c>
      <c r="BI23" s="12" t="e">
        <f>VLOOKUP($A:$A,'7-Türkiye Çeyrek Yıllar İhracat'!$A:$G,7,0)</f>
        <v>#N/A</v>
      </c>
      <c r="BJ23" s="11" t="e">
        <f>VLOOKUP($A:$A,'8-Türkiye Yıllar İhracat Birim '!$A:$H,2,0)</f>
        <v>#N/A</v>
      </c>
      <c r="BK23" s="11" t="e">
        <f>VLOOKUP($A:$A,'8-Türkiye Yıllar İhracat Birim '!$A:$H,3,0)</f>
        <v>#N/A</v>
      </c>
      <c r="BL23" s="11" t="e">
        <f>VLOOKUP($A:$A,'8-Türkiye Yıllar İhracat Birim '!$A:$H,4,0)</f>
        <v>#N/A</v>
      </c>
      <c r="BM23" s="11" t="e">
        <f>VLOOKUP($A:$A,'8-Türkiye Yıllar İhracat Birim '!$A:$H,5,0)</f>
        <v>#N/A</v>
      </c>
      <c r="BN23" s="11" t="e">
        <f>VLOOKUP($A:$A,'8-Türkiye Yıllar İhracat Birim '!$A:$H,6,0)</f>
        <v>#N/A</v>
      </c>
      <c r="BO23" s="11" t="e">
        <f>VLOOKUP($A:$A,'8-Türkiye Yıllar İhracat Birim '!$A:$H,7,0)</f>
        <v>#N/A</v>
      </c>
      <c r="BP23" s="12" t="e">
        <f>VLOOKUP($A:$A,'8-Türkiye Yıllar İhracat Birim '!$A:$H,8,0)</f>
        <v>#N/A</v>
      </c>
      <c r="BQ23" s="2">
        <f>VLOOKUP($A:$A,'9-Dünya Yıllar İthaları Birim F'!$A:$N,2,0)</f>
        <v>1681</v>
      </c>
      <c r="BR23" s="2" t="str">
        <f>VLOOKUP($A:$A,'9-Dünya Yıllar İthaları Birim F'!$A:$N,3,0)</f>
        <v>US Dollar/Tons</v>
      </c>
      <c r="BS23" s="2">
        <f>VLOOKUP($A:$A,'9-Dünya Yıllar İthaları Birim F'!$A:$N,4,0)</f>
        <v>1526</v>
      </c>
      <c r="BT23" s="2" t="str">
        <f>VLOOKUP($A:$A,'9-Dünya Yıllar İthaları Birim F'!$A:$N,5,0)</f>
        <v>US Dollar/Tons</v>
      </c>
      <c r="BU23" s="2">
        <f>VLOOKUP($A:$A,'9-Dünya Yıllar İthaları Birim F'!$A:$N,6,0)</f>
        <v>1777</v>
      </c>
      <c r="BV23" s="2" t="str">
        <f>VLOOKUP($A:$A,'9-Dünya Yıllar İthaları Birim F'!$A:$N,7,0)</f>
        <v>US Dollar/Tons</v>
      </c>
      <c r="BW23" s="2">
        <f>VLOOKUP($A:$A,'9-Dünya Yıllar İthaları Birim F'!$A:$N,8,0)</f>
        <v>1762</v>
      </c>
      <c r="BX23" s="2" t="str">
        <f>VLOOKUP($A:$A,'9-Dünya Yıllar İthaları Birim F'!$A:$N,9,0)</f>
        <v>US Dollar/Tons</v>
      </c>
      <c r="BY23" s="2">
        <f>VLOOKUP($A:$A,'9-Dünya Yıllar İthaları Birim F'!$A:$N,10,0)</f>
        <v>1536</v>
      </c>
      <c r="BZ23" s="2" t="str">
        <f>VLOOKUP($A:$A,'9-Dünya Yıllar İthaları Birim F'!$A:$N,11,0)</f>
        <v>US Dollar/Tons</v>
      </c>
      <c r="CA23" s="2">
        <f>VLOOKUP($A:$A,'9-Dünya Yıllar İthaları Birim F'!$A:$N,12,0)</f>
        <v>14314</v>
      </c>
      <c r="CB23" s="2">
        <f>VLOOKUP($A:$A,'9-Dünya Yıllar İthaları Birim F'!$A:$N,13,0)</f>
        <v>9322</v>
      </c>
      <c r="CC23" s="2" t="str">
        <f>VLOOKUP($A:$A,'9-Dünya Yıllar İthaları Birim F'!$A:$N,14,0)</f>
        <v>Tons</v>
      </c>
    </row>
    <row r="24" spans="1:81" x14ac:dyDescent="0.3">
      <c r="A24" s="8" t="s">
        <v>33</v>
      </c>
      <c r="B24" s="9">
        <v>9798</v>
      </c>
      <c r="C24" s="9">
        <v>7674</v>
      </c>
      <c r="D24" s="9">
        <v>8185</v>
      </c>
      <c r="E24" s="9">
        <v>9411</v>
      </c>
      <c r="F24" s="49">
        <v>14022</v>
      </c>
      <c r="G24" s="49">
        <f t="shared" si="0"/>
        <v>48.995855913292957</v>
      </c>
      <c r="H24" s="49">
        <f t="shared" si="1"/>
        <v>1.1170327175393733</v>
      </c>
      <c r="I24" s="9">
        <f>VLOOKUP($A:$A,'2-Dünya Çeyrek Yıllar İthalatı'!$A:$G,2,0)</f>
        <v>3552</v>
      </c>
      <c r="J24" s="9">
        <f>VLOOKUP($A:$A,'2-Dünya Çeyrek Yıllar İthalatı'!$A:$G,3,0)</f>
        <v>3674</v>
      </c>
      <c r="K24" s="9">
        <f>VLOOKUP($A:$A,'2-Dünya Çeyrek Yıllar İthalatı'!$A:$G,4,0)</f>
        <v>2766</v>
      </c>
      <c r="L24" s="9">
        <f>VLOOKUP($A:$A,'2-Dünya Çeyrek Yıllar İthalatı'!$A:$G,5,0)</f>
        <v>3157</v>
      </c>
      <c r="M24" s="10">
        <f>VLOOKUP($A:$A,'2-Dünya Çeyrek Yıllar İthalatı'!$A:$G,6,0)</f>
        <v>2925</v>
      </c>
      <c r="N24" s="10">
        <f>VLOOKUP($A:$A,'2-Dünya Çeyrek Yıllar İthalatı'!$A:$G,7,0)</f>
        <v>-17.652027027027025</v>
      </c>
      <c r="O24" s="8">
        <f>VLOOKUP($A:$A,'3-Türkiye İhracat Göstergeleri'!$A:$P,2,0)</f>
        <v>183</v>
      </c>
      <c r="P24" s="27">
        <f>VLOOKUP($A:$A,'3-Türkiye İhracat Göstergeleri'!$A:$P,3,0)</f>
        <v>183</v>
      </c>
      <c r="Q24" s="27">
        <f>VLOOKUP($A:$A,'3-Türkiye İhracat Göstergeleri'!$A:$P,4,0)</f>
        <v>0.24150764114340009</v>
      </c>
      <c r="R24" s="27">
        <f>VLOOKUP($A:$A,'3-Türkiye İhracat Göstergeleri'!$A:$P,5,0)</f>
        <v>38</v>
      </c>
      <c r="S24" s="27" t="str">
        <f>VLOOKUP($A:$A,'3-Türkiye İhracat Göstergeleri'!$A:$P,6,0)</f>
        <v>Tons</v>
      </c>
      <c r="T24" s="27">
        <f>VLOOKUP($A:$A,'3-Türkiye İhracat Göstergeleri'!$A:$P,7,0)</f>
        <v>4816</v>
      </c>
      <c r="U24" s="27">
        <f>VLOOKUP($A:$A,'3-Türkiye İhracat Göstergeleri'!$A:$P,8,0)</f>
        <v>-16</v>
      </c>
      <c r="V24" s="27">
        <f>VLOOKUP($A:$A,'3-Türkiye İhracat Göstergeleri'!$A:$P,9,0)</f>
        <v>-17</v>
      </c>
      <c r="W24" s="27">
        <f>VLOOKUP($A:$A,'3-Türkiye İhracat Göstergeleri'!$A:$P,10,0)</f>
        <v>127</v>
      </c>
      <c r="X24" s="27">
        <f>VLOOKUP($A:$A,'3-Türkiye İhracat Göstergeleri'!$A:$P,11,0)</f>
        <v>21</v>
      </c>
      <c r="Y24" s="27">
        <f>VLOOKUP($A:$A,'3-Türkiye İhracat Göstergeleri'!$A:$P,12,0)</f>
        <v>1.1170282682556689</v>
      </c>
      <c r="Z24" s="27">
        <f>VLOOKUP($A:$A,'3-Türkiye İhracat Göstergeleri'!$A:$P,13,0)</f>
        <v>10</v>
      </c>
      <c r="AA24" s="27">
        <f>VLOOKUP($A:$A,'3-Türkiye İhracat Göstergeleri'!$A:$P,14,0)</f>
        <v>1177</v>
      </c>
      <c r="AB24" s="27" t="str">
        <f>VLOOKUP($A:$A,'3-Türkiye İhracat Göstergeleri'!$A:$P,15,0)</f>
        <v>0.59</v>
      </c>
      <c r="AC24" s="27">
        <f>VLOOKUP($A:$A,'3-Türkiye İhracat Göstergeleri'!$A:$P,16,0)</f>
        <v>15</v>
      </c>
      <c r="AD24" s="27">
        <f>VLOOKUP($A:$A,'4-Dünya İthalat Göstergeleri'!$A:$M,2,0)</f>
        <v>14022</v>
      </c>
      <c r="AE24" s="28">
        <f>VLOOKUP($A:$A,'4-Dünya İthalat Göstergeleri'!$A:$M,3,0)</f>
        <v>-13385</v>
      </c>
      <c r="AF24" s="27">
        <f>VLOOKUP($A:$A,'4-Dünya İthalat Göstergeleri'!$A:$M,4,0)</f>
        <v>5969</v>
      </c>
      <c r="AG24" s="27" t="str">
        <f>VLOOKUP($A:$A,'4-Dünya İthalat Göstergeleri'!$A:$M,5,0)</f>
        <v>Tons</v>
      </c>
      <c r="AH24" s="27">
        <f>VLOOKUP($A:$A,'4-Dünya İthalat Göstergeleri'!$A:$M,6,0)</f>
        <v>2349</v>
      </c>
      <c r="AI24" s="27">
        <f>VLOOKUP($A:$A,'4-Dünya İthalat Göstergeleri'!$A:$M,7,0)</f>
        <v>10</v>
      </c>
      <c r="AJ24" s="27">
        <f>VLOOKUP($A:$A,'4-Dünya İthalat Göstergeleri'!$A:$M,8,0)</f>
        <v>7</v>
      </c>
      <c r="AK24" s="27">
        <f>VLOOKUP($A:$A,'4-Dünya İthalat Göstergeleri'!$A:$M,9,0)</f>
        <v>49</v>
      </c>
      <c r="AL24" s="27">
        <f>VLOOKUP($A:$A,'4-Dünya İthalat Göstergeleri'!$A:$M,10,0)</f>
        <v>1.1170282682556689</v>
      </c>
      <c r="AM24" s="27">
        <f>VLOOKUP($A:$A,'4-Dünya İthalat Göstergeleri'!$A:$M,11,0)</f>
        <v>1177</v>
      </c>
      <c r="AN24" s="27" t="str">
        <f>VLOOKUP($A:$A,'4-Dünya İthalat Göstergeleri'!$A:$M,12,0)</f>
        <v>0.59</v>
      </c>
      <c r="AO24" s="27">
        <f>VLOOKUP($A:$A,'4-Dünya İthalat Göstergeleri'!$A:$M,13,0)</f>
        <v>45396</v>
      </c>
      <c r="AP24" s="9">
        <f>VLOOKUP($A:$A,'5-Dünya Yıllar İhracatı'!$A:$H,2,0)</f>
        <v>1072</v>
      </c>
      <c r="AQ24" s="9">
        <f>VLOOKUP($A:$A,'5-Dünya Yıllar İhracatı'!$A:$H,3,0)</f>
        <v>585</v>
      </c>
      <c r="AR24" s="9">
        <f>VLOOKUP($A:$A,'5-Dünya Yıllar İhracatı'!$A:$H,4,0)</f>
        <v>1112</v>
      </c>
      <c r="AS24" s="9">
        <f>VLOOKUP($A:$A,'5-Dünya Yıllar İhracatı'!$A:$H,5,0)</f>
        <v>476</v>
      </c>
      <c r="AT24" s="10">
        <f>VLOOKUP($A:$A,'5-Dünya Yıllar İhracatı'!$A:$H,6,0)</f>
        <v>637</v>
      </c>
      <c r="AU24" s="10">
        <f>VLOOKUP($A:$A,'5-Dünya Yıllar İhracatı'!$A:$H,7,0)</f>
        <v>33.82352941176471</v>
      </c>
      <c r="AV24" s="10">
        <f>VLOOKUP($A:$A,'5-Dünya Yıllar İhracatı'!$A:$H,8,0)</f>
        <v>5.8860544861991881E-2</v>
      </c>
      <c r="AW24" s="9">
        <f>VLOOKUP($A:$A,'6-Türkiye Yıllar İhracatı'!$A:$H,2,0)</f>
        <v>183</v>
      </c>
      <c r="AX24" s="9">
        <f>VLOOKUP($A:$A,'6-Türkiye Yıllar İhracatı'!$A:$H,3,0)</f>
        <v>447</v>
      </c>
      <c r="AY24" s="9">
        <f>VLOOKUP($A:$A,'6-Türkiye Yıllar İhracatı'!$A:$H,4,0)</f>
        <v>159</v>
      </c>
      <c r="AZ24" s="9">
        <f>VLOOKUP($A:$A,'6-Türkiye Yıllar İhracatı'!$A:$H,5,0)</f>
        <v>81</v>
      </c>
      <c r="BA24" s="10">
        <f>VLOOKUP($A:$A,'6-Türkiye Yıllar İhracatı'!$A:$H,6,0)</f>
        <v>183</v>
      </c>
      <c r="BB24" s="9">
        <f>VLOOKUP($A:$A,'6-Türkiye Yıllar İhracatı'!$A:$H,7,0)</f>
        <v>125.92592592592592</v>
      </c>
      <c r="BC24" s="10">
        <f>VLOOKUP($A:$A,'6-Türkiye Yıllar İhracatı'!$A:$H,8,0)</f>
        <v>0.24150764114340009</v>
      </c>
      <c r="BD24" s="9">
        <f>VLOOKUP($A:$A,'7-Türkiye Çeyrek Yıllar İhracat'!$A:$G,2,0)</f>
        <v>13</v>
      </c>
      <c r="BE24" s="9">
        <f>VLOOKUP($A:$A,'7-Türkiye Çeyrek Yıllar İhracat'!$A:$G,3,0)</f>
        <v>33</v>
      </c>
      <c r="BF24" s="9">
        <f>VLOOKUP($A:$A,'7-Türkiye Çeyrek Yıllar İhracat'!$A:$G,4,0)</f>
        <v>114</v>
      </c>
      <c r="BG24" s="9">
        <f>VLOOKUP($A:$A,'7-Türkiye Çeyrek Yıllar İhracat'!$A:$G,5,0)</f>
        <v>79</v>
      </c>
      <c r="BH24" s="10">
        <f>VLOOKUP($A:$A,'7-Türkiye Çeyrek Yıllar İhracat'!$A:$G,6,0)</f>
        <v>107</v>
      </c>
      <c r="BI24" s="12">
        <f>VLOOKUP($A:$A,'7-Türkiye Çeyrek Yıllar İhracat'!$A:$G,7,0)</f>
        <v>723.07692307692309</v>
      </c>
      <c r="BJ24" s="9">
        <f>VLOOKUP($A:$A,'8-Türkiye Yıllar İhracat Birim '!$A:$H,2,0)</f>
        <v>3978</v>
      </c>
      <c r="BK24" s="9">
        <f>VLOOKUP($A:$A,'8-Türkiye Yıllar İhracat Birim '!$A:$H,3,0)</f>
        <v>4656</v>
      </c>
      <c r="BL24" s="9">
        <f>VLOOKUP($A:$A,'8-Türkiye Yıllar İhracat Birim '!$A:$H,4,0)</f>
        <v>3245</v>
      </c>
      <c r="BM24" s="9">
        <f>VLOOKUP($A:$A,'8-Türkiye Yıllar İhracat Birim '!$A:$H,5,0)</f>
        <v>3522</v>
      </c>
      <c r="BN24" s="9">
        <f>VLOOKUP($A:$A,'8-Türkiye Yıllar İhracat Birim '!$A:$H,6,0)</f>
        <v>4816</v>
      </c>
      <c r="BO24" s="9">
        <f>VLOOKUP($A:$A,'8-Türkiye Yıllar İhracat Birim '!$A:$H,7,0)</f>
        <v>183</v>
      </c>
      <c r="BP24" s="10">
        <f>VLOOKUP($A:$A,'8-Türkiye Yıllar İhracat Birim '!$A:$H,8,0)</f>
        <v>38</v>
      </c>
      <c r="BQ24" s="2">
        <f>VLOOKUP($A:$A,'9-Dünya Yıllar İthaları Birim F'!$A:$N,2,0)</f>
        <v>2141</v>
      </c>
      <c r="BR24" s="2" t="str">
        <f>VLOOKUP($A:$A,'9-Dünya Yıllar İthaları Birim F'!$A:$N,3,0)</f>
        <v>US Dollar/Tons</v>
      </c>
      <c r="BS24" s="2">
        <f>VLOOKUP($A:$A,'9-Dünya Yıllar İthaları Birim F'!$A:$N,4,0)</f>
        <v>2037</v>
      </c>
      <c r="BT24" s="2" t="str">
        <f>VLOOKUP($A:$A,'9-Dünya Yıllar İthaları Birim F'!$A:$N,5,0)</f>
        <v>US Dollar/Tons</v>
      </c>
      <c r="BU24" s="2">
        <f>VLOOKUP($A:$A,'9-Dünya Yıllar İthaları Birim F'!$A:$N,6,0)</f>
        <v>2110</v>
      </c>
      <c r="BV24" s="2" t="str">
        <f>VLOOKUP($A:$A,'9-Dünya Yıllar İthaları Birim F'!$A:$N,7,0)</f>
        <v>US Dollar/Tons</v>
      </c>
      <c r="BW24" s="2">
        <f>VLOOKUP($A:$A,'9-Dünya Yıllar İthaları Birim F'!$A:$N,8,0)</f>
        <v>2249</v>
      </c>
      <c r="BX24" s="2" t="str">
        <f>VLOOKUP($A:$A,'9-Dünya Yıllar İthaları Birim F'!$A:$N,9,0)</f>
        <v>US Dollar/Tons</v>
      </c>
      <c r="BY24" s="2">
        <f>VLOOKUP($A:$A,'9-Dünya Yıllar İthaları Birim F'!$A:$N,10,0)</f>
        <v>2349</v>
      </c>
      <c r="BZ24" s="2" t="str">
        <f>VLOOKUP($A:$A,'9-Dünya Yıllar İthaları Birim F'!$A:$N,11,0)</f>
        <v>US Dollar/Tons</v>
      </c>
      <c r="CA24" s="2">
        <f>VLOOKUP($A:$A,'9-Dünya Yıllar İthaları Birim F'!$A:$N,12,0)</f>
        <v>14022</v>
      </c>
      <c r="CB24" s="2">
        <f>VLOOKUP($A:$A,'9-Dünya Yıllar İthaları Birim F'!$A:$N,13,0)</f>
        <v>5969</v>
      </c>
      <c r="CC24" s="2" t="str">
        <f>VLOOKUP($A:$A,'9-Dünya Yıllar İthaları Birim F'!$A:$N,14,0)</f>
        <v>Tons</v>
      </c>
    </row>
    <row r="25" spans="1:81" x14ac:dyDescent="0.3">
      <c r="A25" s="6" t="s">
        <v>34</v>
      </c>
      <c r="B25" s="11">
        <v>13011</v>
      </c>
      <c r="C25" s="11">
        <v>10349</v>
      </c>
      <c r="D25" s="11">
        <v>10670</v>
      </c>
      <c r="E25" s="11">
        <v>14184</v>
      </c>
      <c r="F25" s="50">
        <v>13423</v>
      </c>
      <c r="G25" s="50">
        <f t="shared" si="0"/>
        <v>-5.3652002256063165</v>
      </c>
      <c r="H25" s="50">
        <f t="shared" si="1"/>
        <v>1.0693146603573676</v>
      </c>
      <c r="I25" s="11" t="e">
        <f>VLOOKUP($A:$A,'2-Dünya Çeyrek Yıllar İthalatı'!$A:$G,2,0)</f>
        <v>#N/A</v>
      </c>
      <c r="J25" s="11" t="e">
        <f>VLOOKUP($A:$A,'2-Dünya Çeyrek Yıllar İthalatı'!$A:$G,3,0)</f>
        <v>#N/A</v>
      </c>
      <c r="K25" s="11" t="e">
        <f>VLOOKUP($A:$A,'2-Dünya Çeyrek Yıllar İthalatı'!$A:$G,4,0)</f>
        <v>#N/A</v>
      </c>
      <c r="L25" s="11" t="e">
        <f>VLOOKUP($A:$A,'2-Dünya Çeyrek Yıllar İthalatı'!$A:$G,5,0)</f>
        <v>#N/A</v>
      </c>
      <c r="M25" s="12" t="e">
        <f>VLOOKUP($A:$A,'2-Dünya Çeyrek Yıllar İthalatı'!$A:$G,6,0)</f>
        <v>#N/A</v>
      </c>
      <c r="N25" s="12" t="e">
        <f>VLOOKUP($A:$A,'2-Dünya Çeyrek Yıllar İthalatı'!$A:$G,7,0)</f>
        <v>#N/A</v>
      </c>
      <c r="O25" s="6">
        <f>VLOOKUP($A:$A,'3-Türkiye İhracat Göstergeleri'!$A:$P,2,0)</f>
        <v>65</v>
      </c>
      <c r="P25" s="25">
        <f>VLOOKUP($A:$A,'3-Türkiye İhracat Göstergeleri'!$A:$P,3,0)</f>
        <v>65</v>
      </c>
      <c r="Q25" s="25">
        <f>VLOOKUP($A:$A,'3-Türkiye İhracat Göstergeleri'!$A:$P,4,0)</f>
        <v>8.5781402591918063E-2</v>
      </c>
      <c r="R25" s="25">
        <f>VLOOKUP($A:$A,'3-Türkiye İhracat Göstergeleri'!$A:$P,5,0)</f>
        <v>8</v>
      </c>
      <c r="S25" s="25" t="str">
        <f>VLOOKUP($A:$A,'3-Türkiye İhracat Göstergeleri'!$A:$P,6,0)</f>
        <v>Tons</v>
      </c>
      <c r="T25" s="25">
        <f>VLOOKUP($A:$A,'3-Türkiye İhracat Göstergeleri'!$A:$P,7,0)</f>
        <v>8125</v>
      </c>
      <c r="U25" s="25">
        <f>VLOOKUP($A:$A,'3-Türkiye İhracat Göstergeleri'!$A:$P,8,0)</f>
        <v>-34</v>
      </c>
      <c r="V25" s="25">
        <f>VLOOKUP($A:$A,'3-Türkiye İhracat Göstergeleri'!$A:$P,9,0)</f>
        <v>-53</v>
      </c>
      <c r="W25" s="25">
        <f>VLOOKUP($A:$A,'3-Türkiye İhracat Göstergeleri'!$A:$P,10,0)</f>
        <v>-42</v>
      </c>
      <c r="X25" s="25">
        <f>VLOOKUP($A:$A,'3-Türkiye İhracat Göstergeleri'!$A:$P,11,0)</f>
        <v>22</v>
      </c>
      <c r="Y25" s="25">
        <f>VLOOKUP($A:$A,'3-Türkiye İhracat Göstergeleri'!$A:$P,12,0)</f>
        <v>1.0693104011407677</v>
      </c>
      <c r="Z25" s="25">
        <f>VLOOKUP($A:$A,'3-Türkiye İhracat Göstergeleri'!$A:$P,13,0)</f>
        <v>4</v>
      </c>
      <c r="AA25" s="25">
        <f>VLOOKUP($A:$A,'3-Türkiye İhracat Göstergeleri'!$A:$P,14,0)</f>
        <v>5013</v>
      </c>
      <c r="AB25" s="25" t="str">
        <f>VLOOKUP($A:$A,'3-Türkiye İhracat Göstergeleri'!$A:$P,15,0)</f>
        <v>0.36</v>
      </c>
      <c r="AC25" s="25">
        <f>VLOOKUP($A:$A,'3-Türkiye İhracat Göstergeleri'!$A:$P,16,0)</f>
        <v>10</v>
      </c>
      <c r="AD25" s="25">
        <f>VLOOKUP($A:$A,'4-Dünya İthalat Göstergeleri'!$A:$M,2,0)</f>
        <v>13423</v>
      </c>
      <c r="AE25" s="29">
        <f>VLOOKUP($A:$A,'4-Dünya İthalat Göstergeleri'!$A:$M,3,0)</f>
        <v>-9166</v>
      </c>
      <c r="AF25" s="36">
        <f>VLOOKUP($A:$A,'4-Dünya İthalat Göstergeleri'!$A:$M,4,0)</f>
        <v>5142</v>
      </c>
      <c r="AG25" s="36" t="str">
        <f>VLOOKUP($A:$A,'4-Dünya İthalat Göstergeleri'!$A:$M,5,0)</f>
        <v>Tons</v>
      </c>
      <c r="AH25" s="36">
        <f>VLOOKUP($A:$A,'4-Dünya İthalat Göstergeleri'!$A:$M,6,0)</f>
        <v>2610</v>
      </c>
      <c r="AI25" s="25">
        <f>VLOOKUP($A:$A,'4-Dünya İthalat Göstergeleri'!$A:$M,7,0)</f>
        <v>4</v>
      </c>
      <c r="AJ25" s="25">
        <f>VLOOKUP($A:$A,'4-Dünya İthalat Göstergeleri'!$A:$M,8,0)</f>
        <v>2</v>
      </c>
      <c r="AK25" s="25">
        <f>VLOOKUP($A:$A,'4-Dünya İthalat Göstergeleri'!$A:$M,9,0)</f>
        <v>-5</v>
      </c>
      <c r="AL25" s="25">
        <f>VLOOKUP($A:$A,'4-Dünya İthalat Göstergeleri'!$A:$M,10,0)</f>
        <v>1.0693104011407677</v>
      </c>
      <c r="AM25" s="25">
        <f>VLOOKUP($A:$A,'4-Dünya İthalat Göstergeleri'!$A:$M,11,0)</f>
        <v>5013</v>
      </c>
      <c r="AN25" s="25" t="str">
        <f>VLOOKUP($A:$A,'4-Dünya İthalat Göstergeleri'!$A:$M,12,0)</f>
        <v>0.36</v>
      </c>
      <c r="AO25" s="25">
        <f>VLOOKUP($A:$A,'4-Dünya İthalat Göstergeleri'!$A:$M,13,0)</f>
        <v>8</v>
      </c>
      <c r="AP25" s="11">
        <f>VLOOKUP($A:$A,'5-Dünya Yıllar İhracatı'!$A:$H,2,0)</f>
        <v>6133</v>
      </c>
      <c r="AQ25" s="11">
        <f>VLOOKUP($A:$A,'5-Dünya Yıllar İhracatı'!$A:$H,3,0)</f>
        <v>4996</v>
      </c>
      <c r="AR25" s="11">
        <f>VLOOKUP($A:$A,'5-Dünya Yıllar İhracatı'!$A:$H,4,0)</f>
        <v>5688</v>
      </c>
      <c r="AS25" s="11">
        <f>VLOOKUP($A:$A,'5-Dünya Yıllar İhracatı'!$A:$H,5,0)</f>
        <v>5194</v>
      </c>
      <c r="AT25" s="12">
        <f>VLOOKUP($A:$A,'5-Dünya Yıllar İhracatı'!$A:$H,6,0)</f>
        <v>4257</v>
      </c>
      <c r="AU25" s="12">
        <f>VLOOKUP($A:$A,'5-Dünya Yıllar İhracatı'!$A:$H,7,0)</f>
        <v>-18.04004620716211</v>
      </c>
      <c r="AV25" s="12">
        <f>VLOOKUP($A:$A,'5-Dünya Yıllar İhracatı'!$A:$H,8,0)</f>
        <v>0.39335846071820951</v>
      </c>
      <c r="AW25" s="11">
        <f>VLOOKUP($A:$A,'6-Türkiye Yıllar İhracatı'!$A:$H,2,0)</f>
        <v>304</v>
      </c>
      <c r="AX25" s="11">
        <f>VLOOKUP($A:$A,'6-Türkiye Yıllar İhracatı'!$A:$H,3,0)</f>
        <v>312</v>
      </c>
      <c r="AY25" s="11">
        <f>VLOOKUP($A:$A,'6-Türkiye Yıllar İhracatı'!$A:$H,4,0)</f>
        <v>208</v>
      </c>
      <c r="AZ25" s="11">
        <f>VLOOKUP($A:$A,'6-Türkiye Yıllar İhracatı'!$A:$H,5,0)</f>
        <v>112</v>
      </c>
      <c r="BA25" s="12">
        <f>VLOOKUP($A:$A,'6-Türkiye Yıllar İhracatı'!$A:$H,6,0)</f>
        <v>65</v>
      </c>
      <c r="BB25" s="11">
        <f>VLOOKUP($A:$A,'6-Türkiye Yıllar İhracatı'!$A:$H,7,0)</f>
        <v>-41.964285714285715</v>
      </c>
      <c r="BC25" s="12">
        <f>VLOOKUP($A:$A,'6-Türkiye Yıllar İhracatı'!$A:$H,8,0)</f>
        <v>8.5781402591918063E-2</v>
      </c>
      <c r="BD25" s="11">
        <f>VLOOKUP($A:$A,'7-Türkiye Çeyrek Yıllar İhracat'!$A:$G,2,0)</f>
        <v>8</v>
      </c>
      <c r="BE25" s="11">
        <f>VLOOKUP($A:$A,'7-Türkiye Çeyrek Yıllar İhracat'!$A:$G,3,0)</f>
        <v>2</v>
      </c>
      <c r="BF25" s="11">
        <f>VLOOKUP($A:$A,'7-Türkiye Çeyrek Yıllar İhracat'!$A:$G,4,0)</f>
        <v>4</v>
      </c>
      <c r="BG25" s="11">
        <f>VLOOKUP($A:$A,'7-Türkiye Çeyrek Yıllar İhracat'!$A:$G,5,0)</f>
        <v>9</v>
      </c>
      <c r="BH25" s="12">
        <f>VLOOKUP($A:$A,'7-Türkiye Çeyrek Yıllar İhracat'!$A:$G,6,0)</f>
        <v>25</v>
      </c>
      <c r="BI25" s="12">
        <f>VLOOKUP($A:$A,'7-Türkiye Çeyrek Yıllar İhracat'!$A:$G,7,0)</f>
        <v>212.5</v>
      </c>
      <c r="BJ25" s="11">
        <f>VLOOKUP($A:$A,'8-Türkiye Yıllar İhracat Birim '!$A:$H,2,0)</f>
        <v>2068</v>
      </c>
      <c r="BK25" s="11">
        <f>VLOOKUP($A:$A,'8-Türkiye Yıllar İhracat Birim '!$A:$H,3,0)</f>
        <v>1926</v>
      </c>
      <c r="BL25" s="11">
        <f>VLOOKUP($A:$A,'8-Türkiye Yıllar İhracat Birim '!$A:$H,4,0)</f>
        <v>2419</v>
      </c>
      <c r="BM25" s="11">
        <f>VLOOKUP($A:$A,'8-Türkiye Yıllar İhracat Birim '!$A:$H,5,0)</f>
        <v>4148</v>
      </c>
      <c r="BN25" s="11">
        <f>VLOOKUP($A:$A,'8-Türkiye Yıllar İhracat Birim '!$A:$H,6,0)</f>
        <v>8125</v>
      </c>
      <c r="BO25" s="11">
        <f>VLOOKUP($A:$A,'8-Türkiye Yıllar İhracat Birim '!$A:$H,7,0)</f>
        <v>65</v>
      </c>
      <c r="BP25" s="12">
        <f>VLOOKUP($A:$A,'8-Türkiye Yıllar İhracat Birim '!$A:$H,8,0)</f>
        <v>8</v>
      </c>
      <c r="BQ25" s="2">
        <f>VLOOKUP($A:$A,'9-Dünya Yıllar İthaları Birim F'!$A:$N,2,0)</f>
        <v>2640</v>
      </c>
      <c r="BR25" s="2" t="str">
        <f>VLOOKUP($A:$A,'9-Dünya Yıllar İthaları Birim F'!$A:$N,3,0)</f>
        <v>US Dollar/Tons</v>
      </c>
      <c r="BS25" s="2">
        <f>VLOOKUP($A:$A,'9-Dünya Yıllar İthaları Birim F'!$A:$N,4,0)</f>
        <v>2593</v>
      </c>
      <c r="BT25" s="2" t="str">
        <f>VLOOKUP($A:$A,'9-Dünya Yıllar İthaları Birim F'!$A:$N,5,0)</f>
        <v>US Dollar/Tons</v>
      </c>
      <c r="BU25" s="2">
        <f>VLOOKUP($A:$A,'9-Dünya Yıllar İthaları Birim F'!$A:$N,6,0)</f>
        <v>3047</v>
      </c>
      <c r="BV25" s="2" t="str">
        <f>VLOOKUP($A:$A,'9-Dünya Yıllar İthaları Birim F'!$A:$N,7,0)</f>
        <v>US Dollar/Tons</v>
      </c>
      <c r="BW25" s="2">
        <f>VLOOKUP($A:$A,'9-Dünya Yıllar İthaları Birim F'!$A:$N,8,0)</f>
        <v>3289</v>
      </c>
      <c r="BX25" s="2" t="str">
        <f>VLOOKUP($A:$A,'9-Dünya Yıllar İthaları Birim F'!$A:$N,9,0)</f>
        <v>US Dollar/Tons</v>
      </c>
      <c r="BY25" s="2">
        <f>VLOOKUP($A:$A,'9-Dünya Yıllar İthaları Birim F'!$A:$N,10,0)</f>
        <v>2610</v>
      </c>
      <c r="BZ25" s="2" t="str">
        <f>VLOOKUP($A:$A,'9-Dünya Yıllar İthaları Birim F'!$A:$N,11,0)</f>
        <v>US Dollar/Tons</v>
      </c>
      <c r="CA25" s="2">
        <f>VLOOKUP($A:$A,'9-Dünya Yıllar İthaları Birim F'!$A:$N,12,0)</f>
        <v>13423</v>
      </c>
      <c r="CB25" s="2">
        <f>VLOOKUP($A:$A,'9-Dünya Yıllar İthaları Birim F'!$A:$N,13,0)</f>
        <v>5142</v>
      </c>
      <c r="CC25" s="2" t="str">
        <f>VLOOKUP($A:$A,'9-Dünya Yıllar İthaları Birim F'!$A:$N,14,0)</f>
        <v>Tons</v>
      </c>
    </row>
    <row r="26" spans="1:81" x14ac:dyDescent="0.3">
      <c r="A26" s="8" t="s">
        <v>35</v>
      </c>
      <c r="B26" s="9">
        <v>10936</v>
      </c>
      <c r="C26" s="9">
        <v>6124</v>
      </c>
      <c r="D26" s="9">
        <v>12778</v>
      </c>
      <c r="E26" s="9">
        <v>11899</v>
      </c>
      <c r="F26" s="49">
        <v>13274</v>
      </c>
      <c r="G26" s="49">
        <f t="shared" si="0"/>
        <v>11.555592906966972</v>
      </c>
      <c r="H26" s="49">
        <f t="shared" si="1"/>
        <v>1.0574448932119271</v>
      </c>
      <c r="I26" s="9" t="e">
        <f>VLOOKUP($A:$A,'2-Dünya Çeyrek Yıllar İthalatı'!$A:$G,2,0)</f>
        <v>#N/A</v>
      </c>
      <c r="J26" s="9" t="e">
        <f>VLOOKUP($A:$A,'2-Dünya Çeyrek Yıllar İthalatı'!$A:$G,3,0)</f>
        <v>#N/A</v>
      </c>
      <c r="K26" s="9" t="e">
        <f>VLOOKUP($A:$A,'2-Dünya Çeyrek Yıllar İthalatı'!$A:$G,4,0)</f>
        <v>#N/A</v>
      </c>
      <c r="L26" s="9" t="e">
        <f>VLOOKUP($A:$A,'2-Dünya Çeyrek Yıllar İthalatı'!$A:$G,5,0)</f>
        <v>#N/A</v>
      </c>
      <c r="M26" s="10" t="e">
        <f>VLOOKUP($A:$A,'2-Dünya Çeyrek Yıllar İthalatı'!$A:$G,6,0)</f>
        <v>#N/A</v>
      </c>
      <c r="N26" s="10" t="e">
        <f>VLOOKUP($A:$A,'2-Dünya Çeyrek Yıllar İthalatı'!$A:$G,7,0)</f>
        <v>#N/A</v>
      </c>
      <c r="O26" s="8">
        <f>VLOOKUP($A:$A,'3-Türkiye İhracat Göstergeleri'!$A:$P,2,0)</f>
        <v>1666</v>
      </c>
      <c r="P26" s="27">
        <f>VLOOKUP($A:$A,'3-Türkiye İhracat Göstergeleri'!$A:$P,3,0)</f>
        <v>1666</v>
      </c>
      <c r="Q26" s="27">
        <f>VLOOKUP($A:$A,'3-Türkiye İhracat Göstergeleri'!$A:$P,4,0)</f>
        <v>2.1986433341251619</v>
      </c>
      <c r="R26" s="27">
        <f>VLOOKUP($A:$A,'3-Türkiye İhracat Göstergeleri'!$A:$P,5,0)</f>
        <v>558</v>
      </c>
      <c r="S26" s="27" t="str">
        <f>VLOOKUP($A:$A,'3-Türkiye İhracat Göstergeleri'!$A:$P,6,0)</f>
        <v>Tons</v>
      </c>
      <c r="T26" s="27">
        <f>VLOOKUP($A:$A,'3-Türkiye İhracat Göstergeleri'!$A:$P,7,0)</f>
        <v>2986</v>
      </c>
      <c r="U26" s="27">
        <f>VLOOKUP($A:$A,'3-Türkiye İhracat Göstergeleri'!$A:$P,8,0)</f>
        <v>96</v>
      </c>
      <c r="V26" s="27">
        <f>VLOOKUP($A:$A,'3-Türkiye İhracat Göstergeleri'!$A:$P,9,0)</f>
        <v>127</v>
      </c>
      <c r="W26" s="27">
        <f>VLOOKUP($A:$A,'3-Türkiye İhracat Göstergeleri'!$A:$P,10,0)</f>
        <v>3</v>
      </c>
      <c r="X26" s="27">
        <f>VLOOKUP($A:$A,'3-Türkiye İhracat Göstergeleri'!$A:$P,11,0)</f>
        <v>23</v>
      </c>
      <c r="Y26" s="27">
        <f>VLOOKUP($A:$A,'3-Türkiye İhracat Göstergeleri'!$A:$P,12,0)</f>
        <v>1.0574406812741228</v>
      </c>
      <c r="Z26" s="27">
        <f>VLOOKUP($A:$A,'3-Türkiye İhracat Göstergeleri'!$A:$P,13,0)</f>
        <v>11</v>
      </c>
      <c r="AA26" s="27">
        <f>VLOOKUP($A:$A,'3-Türkiye İhracat Göstergeleri'!$A:$P,14,0)</f>
        <v>2690</v>
      </c>
      <c r="AB26" s="27" t="str">
        <f>VLOOKUP($A:$A,'3-Türkiye İhracat Göstergeleri'!$A:$P,15,0)</f>
        <v>0.4</v>
      </c>
      <c r="AC26" s="27">
        <f>VLOOKUP($A:$A,'3-Türkiye İhracat Göstergeleri'!$A:$P,16,0)</f>
        <v>0</v>
      </c>
      <c r="AD26" s="27">
        <f>VLOOKUP($A:$A,'4-Dünya İthalat Göstergeleri'!$A:$M,2,0)</f>
        <v>13274</v>
      </c>
      <c r="AE26" s="28">
        <f>VLOOKUP($A:$A,'4-Dünya İthalat Göstergeleri'!$A:$M,3,0)</f>
        <v>-11810</v>
      </c>
      <c r="AF26" s="39">
        <f>VLOOKUP($A:$A,'4-Dünya İthalat Göstergeleri'!$A:$M,4,0)</f>
        <v>5085</v>
      </c>
      <c r="AG26" s="39" t="str">
        <f>VLOOKUP($A:$A,'4-Dünya İthalat Göstergeleri'!$A:$M,5,0)</f>
        <v>Tons</v>
      </c>
      <c r="AH26" s="39">
        <f>VLOOKUP($A:$A,'4-Dünya İthalat Göstergeleri'!$A:$M,6,0)</f>
        <v>2610</v>
      </c>
      <c r="AI26" s="27">
        <f>VLOOKUP($A:$A,'4-Dünya İthalat Göstergeleri'!$A:$M,7,0)</f>
        <v>11</v>
      </c>
      <c r="AJ26" s="27">
        <f>VLOOKUP($A:$A,'4-Dünya İthalat Göstergeleri'!$A:$M,8,0)</f>
        <v>9</v>
      </c>
      <c r="AK26" s="27">
        <f>VLOOKUP($A:$A,'4-Dünya İthalat Göstergeleri'!$A:$M,9,0)</f>
        <v>12</v>
      </c>
      <c r="AL26" s="27">
        <f>VLOOKUP($A:$A,'4-Dünya İthalat Göstergeleri'!$A:$M,10,0)</f>
        <v>1.0574406812741228</v>
      </c>
      <c r="AM26" s="27">
        <f>VLOOKUP($A:$A,'4-Dünya İthalat Göstergeleri'!$A:$M,11,0)</f>
        <v>2690</v>
      </c>
      <c r="AN26" s="27" t="str">
        <f>VLOOKUP($A:$A,'4-Dünya İthalat Göstergeleri'!$A:$M,12,0)</f>
        <v>0.4</v>
      </c>
      <c r="AO26" s="27">
        <f>VLOOKUP($A:$A,'4-Dünya İthalat Göstergeleri'!$A:$M,13,0)</f>
        <v>45389</v>
      </c>
      <c r="AP26" s="9">
        <f>VLOOKUP($A:$A,'5-Dünya Yıllar İhracatı'!$A:$H,2,0)</f>
        <v>225</v>
      </c>
      <c r="AQ26" s="9">
        <f>VLOOKUP($A:$A,'5-Dünya Yıllar İhracatı'!$A:$H,3,0)</f>
        <v>871</v>
      </c>
      <c r="AR26" s="9">
        <f>VLOOKUP($A:$A,'5-Dünya Yıllar İhracatı'!$A:$H,4,0)</f>
        <v>3069</v>
      </c>
      <c r="AS26" s="9">
        <f>VLOOKUP($A:$A,'5-Dünya Yıllar İhracatı'!$A:$H,5,0)</f>
        <v>2441</v>
      </c>
      <c r="AT26" s="10">
        <f>VLOOKUP($A:$A,'5-Dünya Yıllar İhracatı'!$A:$H,6,0)</f>
        <v>1464</v>
      </c>
      <c r="AU26" s="10">
        <f>VLOOKUP($A:$A,'5-Dünya Yıllar İhracatı'!$A:$H,7,0)</f>
        <v>-40.024580090126996</v>
      </c>
      <c r="AV26" s="10">
        <f>VLOOKUP($A:$A,'5-Dünya Yıllar İhracatı'!$A:$H,8,0)</f>
        <v>0.13527761016947587</v>
      </c>
      <c r="AW26" s="9">
        <f>VLOOKUP($A:$A,'6-Türkiye Yıllar İhracatı'!$A:$H,2,0)</f>
        <v>184</v>
      </c>
      <c r="AX26" s="9">
        <f>VLOOKUP($A:$A,'6-Türkiye Yıllar İhracatı'!$A:$H,3,0)</f>
        <v>157</v>
      </c>
      <c r="AY26" s="9">
        <f>VLOOKUP($A:$A,'6-Türkiye Yıllar İhracatı'!$A:$H,4,0)</f>
        <v>161</v>
      </c>
      <c r="AZ26" s="9">
        <f>VLOOKUP($A:$A,'6-Türkiye Yıllar İhracatı'!$A:$H,5,0)</f>
        <v>1622</v>
      </c>
      <c r="BA26" s="10">
        <f>VLOOKUP($A:$A,'6-Türkiye Yıllar İhracatı'!$A:$H,6,0)</f>
        <v>1666</v>
      </c>
      <c r="BB26" s="9">
        <f>VLOOKUP($A:$A,'6-Türkiye Yıllar İhracatı'!$A:$H,7,0)</f>
        <v>2.7127003699136867</v>
      </c>
      <c r="BC26" s="10">
        <f>VLOOKUP($A:$A,'6-Türkiye Yıllar İhracatı'!$A:$H,8,0)</f>
        <v>2.1986433341251619</v>
      </c>
      <c r="BD26" s="9">
        <f>VLOOKUP($A:$A,'7-Türkiye Çeyrek Yıllar İhracat'!$A:$G,2,0)</f>
        <v>295</v>
      </c>
      <c r="BE26" s="9">
        <f>VLOOKUP($A:$A,'7-Türkiye Çeyrek Yıllar İhracat'!$A:$G,3,0)</f>
        <v>375</v>
      </c>
      <c r="BF26" s="9">
        <f>VLOOKUP($A:$A,'7-Türkiye Çeyrek Yıllar İhracat'!$A:$G,4,0)</f>
        <v>693</v>
      </c>
      <c r="BG26" s="9">
        <f>VLOOKUP($A:$A,'7-Türkiye Çeyrek Yıllar İhracat'!$A:$G,5,0)</f>
        <v>488</v>
      </c>
      <c r="BH26" s="10">
        <f>VLOOKUP($A:$A,'7-Türkiye Çeyrek Yıllar İhracat'!$A:$G,6,0)</f>
        <v>706</v>
      </c>
      <c r="BI26" s="12">
        <f>VLOOKUP($A:$A,'7-Türkiye Çeyrek Yıllar İhracat'!$A:$G,7,0)</f>
        <v>139.32203389830508</v>
      </c>
      <c r="BJ26" s="9">
        <f>VLOOKUP($A:$A,'8-Türkiye Yıllar İhracat Birim '!$A:$H,2,0)</f>
        <v>6345</v>
      </c>
      <c r="BK26" s="9">
        <f>VLOOKUP($A:$A,'8-Türkiye Yıllar İhracat Birim '!$A:$H,3,0)</f>
        <v>3413</v>
      </c>
      <c r="BL26" s="9">
        <f>VLOOKUP($A:$A,'8-Türkiye Yıllar İhracat Birim '!$A:$H,4,0)</f>
        <v>3744</v>
      </c>
      <c r="BM26" s="9">
        <f>VLOOKUP($A:$A,'8-Türkiye Yıllar İhracat Birim '!$A:$H,5,0)</f>
        <v>3518</v>
      </c>
      <c r="BN26" s="9">
        <f>VLOOKUP($A:$A,'8-Türkiye Yıllar İhracat Birim '!$A:$H,6,0)</f>
        <v>2986</v>
      </c>
      <c r="BO26" s="9">
        <f>VLOOKUP($A:$A,'8-Türkiye Yıllar İhracat Birim '!$A:$H,7,0)</f>
        <v>1666</v>
      </c>
      <c r="BP26" s="10">
        <f>VLOOKUP($A:$A,'8-Türkiye Yıllar İhracat Birim '!$A:$H,8,0)</f>
        <v>558</v>
      </c>
      <c r="BQ26" s="2">
        <f>VLOOKUP($A:$A,'9-Dünya Yıllar İthaları Birim F'!$A:$N,2,0)</f>
        <v>2640</v>
      </c>
      <c r="BR26" s="2" t="str">
        <f>VLOOKUP($A:$A,'9-Dünya Yıllar İthaları Birim F'!$A:$N,3,0)</f>
        <v>US Dollar/Tons</v>
      </c>
      <c r="BS26" s="2">
        <f>VLOOKUP($A:$A,'9-Dünya Yıllar İthaları Birim F'!$A:$N,4,0)</f>
        <v>2593</v>
      </c>
      <c r="BT26" s="2" t="str">
        <f>VLOOKUP($A:$A,'9-Dünya Yıllar İthaları Birim F'!$A:$N,5,0)</f>
        <v>US Dollar/Tons</v>
      </c>
      <c r="BU26" s="2">
        <f>VLOOKUP($A:$A,'9-Dünya Yıllar İthaları Birim F'!$A:$N,6,0)</f>
        <v>3047</v>
      </c>
      <c r="BV26" s="2" t="str">
        <f>VLOOKUP($A:$A,'9-Dünya Yıllar İthaları Birim F'!$A:$N,7,0)</f>
        <v>US Dollar/Tons</v>
      </c>
      <c r="BW26" s="2">
        <f>VLOOKUP($A:$A,'9-Dünya Yıllar İthaları Birim F'!$A:$N,8,0)</f>
        <v>3289</v>
      </c>
      <c r="BX26" s="2" t="str">
        <f>VLOOKUP($A:$A,'9-Dünya Yıllar İthaları Birim F'!$A:$N,9,0)</f>
        <v>US Dollar/Tons</v>
      </c>
      <c r="BY26" s="2">
        <f>VLOOKUP($A:$A,'9-Dünya Yıllar İthaları Birim F'!$A:$N,10,0)</f>
        <v>2610</v>
      </c>
      <c r="BZ26" s="2" t="str">
        <f>VLOOKUP($A:$A,'9-Dünya Yıllar İthaları Birim F'!$A:$N,11,0)</f>
        <v>US Dollar/Tons</v>
      </c>
      <c r="CA26" s="2">
        <f>VLOOKUP($A:$A,'9-Dünya Yıllar İthaları Birim F'!$A:$N,12,0)</f>
        <v>13274</v>
      </c>
      <c r="CB26" s="2">
        <f>VLOOKUP($A:$A,'9-Dünya Yıllar İthaları Birim F'!$A:$N,13,0)</f>
        <v>5085</v>
      </c>
      <c r="CC26" s="2" t="str">
        <f>VLOOKUP($A:$A,'9-Dünya Yıllar İthaları Birim F'!$A:$N,14,0)</f>
        <v>Tons</v>
      </c>
    </row>
    <row r="27" spans="1:81" x14ac:dyDescent="0.3">
      <c r="A27" s="6" t="s">
        <v>36</v>
      </c>
      <c r="B27" s="11">
        <v>16047</v>
      </c>
      <c r="C27" s="11">
        <v>17243</v>
      </c>
      <c r="D27" s="11">
        <v>21536</v>
      </c>
      <c r="E27" s="11">
        <v>16412</v>
      </c>
      <c r="F27" s="50">
        <v>11884</v>
      </c>
      <c r="G27" s="50">
        <f t="shared" si="0"/>
        <v>-27.589568608335362</v>
      </c>
      <c r="H27" s="50">
        <f t="shared" si="1"/>
        <v>0.94671350843231439</v>
      </c>
      <c r="I27" s="11" t="e">
        <f>VLOOKUP($A:$A,'2-Dünya Çeyrek Yıllar İthalatı'!$A:$G,2,0)</f>
        <v>#N/A</v>
      </c>
      <c r="J27" s="11" t="e">
        <f>VLOOKUP($A:$A,'2-Dünya Çeyrek Yıllar İthalatı'!$A:$G,3,0)</f>
        <v>#N/A</v>
      </c>
      <c r="K27" s="11" t="e">
        <f>VLOOKUP($A:$A,'2-Dünya Çeyrek Yıllar İthalatı'!$A:$G,4,0)</f>
        <v>#N/A</v>
      </c>
      <c r="L27" s="11" t="e">
        <f>VLOOKUP($A:$A,'2-Dünya Çeyrek Yıllar İthalatı'!$A:$G,5,0)</f>
        <v>#N/A</v>
      </c>
      <c r="M27" s="12" t="e">
        <f>VLOOKUP($A:$A,'2-Dünya Çeyrek Yıllar İthalatı'!$A:$G,6,0)</f>
        <v>#N/A</v>
      </c>
      <c r="N27" s="12" t="e">
        <f>VLOOKUP($A:$A,'2-Dünya Çeyrek Yıllar İthalatı'!$A:$G,7,0)</f>
        <v>#N/A</v>
      </c>
      <c r="O27" s="6">
        <f>VLOOKUP($A:$A,'3-Türkiye İhracat Göstergeleri'!$A:$P,2,0)</f>
        <v>0</v>
      </c>
      <c r="P27" s="25">
        <f>VLOOKUP($A:$A,'3-Türkiye İhracat Göstergeleri'!$A:$P,3,0)</f>
        <v>0</v>
      </c>
      <c r="Q27" s="25">
        <f>VLOOKUP($A:$A,'3-Türkiye İhracat Göstergeleri'!$A:$P,4,0)</f>
        <v>0</v>
      </c>
      <c r="R27" s="25">
        <f>VLOOKUP($A:$A,'3-Türkiye İhracat Göstergeleri'!$A:$P,5,0)</f>
        <v>0</v>
      </c>
      <c r="S27" s="25">
        <f>VLOOKUP($A:$A,'3-Türkiye İhracat Göstergeleri'!$A:$P,6,0)</f>
        <v>0</v>
      </c>
      <c r="T27" s="25">
        <f>VLOOKUP($A:$A,'3-Türkiye İhracat Göstergeleri'!$A:$P,7,0)</f>
        <v>0</v>
      </c>
      <c r="U27" s="25">
        <f>VLOOKUP($A:$A,'3-Türkiye İhracat Göstergeleri'!$A:$P,8,0)</f>
        <v>0</v>
      </c>
      <c r="V27" s="25">
        <f>VLOOKUP($A:$A,'3-Türkiye İhracat Göstergeleri'!$A:$P,9,0)</f>
        <v>0</v>
      </c>
      <c r="W27" s="25">
        <f>VLOOKUP($A:$A,'3-Türkiye İhracat Göstergeleri'!$A:$P,10,0)</f>
        <v>0</v>
      </c>
      <c r="X27" s="25">
        <f>VLOOKUP($A:$A,'3-Türkiye İhracat Göstergeleri'!$A:$P,11,0)</f>
        <v>24</v>
      </c>
      <c r="Y27" s="25">
        <f>VLOOKUP($A:$A,'3-Türkiye İhracat Göstergeleri'!$A:$P,12,0)</f>
        <v>0.94670973755173093</v>
      </c>
      <c r="Z27" s="25">
        <f>VLOOKUP($A:$A,'3-Türkiye İhracat Göstergeleri'!$A:$P,13,0)</f>
        <v>-6</v>
      </c>
      <c r="AA27" s="25">
        <f>VLOOKUP($A:$A,'3-Türkiye İhracat Göstergeleri'!$A:$P,14,0)</f>
        <v>2492</v>
      </c>
      <c r="AB27" s="25" t="str">
        <f>VLOOKUP($A:$A,'3-Türkiye İhracat Göstergeleri'!$A:$P,15,0)</f>
        <v>0.66</v>
      </c>
      <c r="AC27" s="25">
        <f>VLOOKUP($A:$A,'3-Türkiye İhracat Göstergeleri'!$A:$P,16,0)</f>
        <v>12</v>
      </c>
      <c r="AD27" s="25">
        <f>VLOOKUP($A:$A,'4-Dünya İthalat Göstergeleri'!$A:$M,2,0)</f>
        <v>11884</v>
      </c>
      <c r="AE27" s="25">
        <f>VLOOKUP($A:$A,'4-Dünya İthalat Göstergeleri'!$A:$M,3,0)</f>
        <v>38987</v>
      </c>
      <c r="AF27" s="25">
        <f>VLOOKUP($A:$A,'4-Dünya İthalat Göstergeleri'!$A:$M,4,0)</f>
        <v>4553</v>
      </c>
      <c r="AG27" s="25" t="str">
        <f>VLOOKUP($A:$A,'4-Dünya İthalat Göstergeleri'!$A:$M,5,0)</f>
        <v>Tons</v>
      </c>
      <c r="AH27" s="25">
        <f>VLOOKUP($A:$A,'4-Dünya İthalat Göstergeleri'!$A:$M,6,0)</f>
        <v>2610</v>
      </c>
      <c r="AI27" s="25">
        <f>VLOOKUP($A:$A,'4-Dünya İthalat Göstergeleri'!$A:$M,7,0)</f>
        <v>-6</v>
      </c>
      <c r="AJ27" s="25">
        <f>VLOOKUP($A:$A,'4-Dünya İthalat Göstergeleri'!$A:$M,8,0)</f>
        <v>-9</v>
      </c>
      <c r="AK27" s="25">
        <f>VLOOKUP($A:$A,'4-Dünya İthalat Göstergeleri'!$A:$M,9,0)</f>
        <v>-28</v>
      </c>
      <c r="AL27" s="25">
        <f>VLOOKUP($A:$A,'4-Dünya İthalat Göstergeleri'!$A:$M,10,0)</f>
        <v>0.94670973755173093</v>
      </c>
      <c r="AM27" s="25">
        <f>VLOOKUP($A:$A,'4-Dünya İthalat Göstergeleri'!$A:$M,11,0)</f>
        <v>2492</v>
      </c>
      <c r="AN27" s="25" t="str">
        <f>VLOOKUP($A:$A,'4-Dünya İthalat Göstergeleri'!$A:$M,12,0)</f>
        <v>0.66</v>
      </c>
      <c r="AO27" s="25">
        <f>VLOOKUP($A:$A,'4-Dünya İthalat Göstergeleri'!$A:$M,13,0)</f>
        <v>45302</v>
      </c>
      <c r="AP27" s="11">
        <f>VLOOKUP($A:$A,'5-Dünya Yıllar İhracatı'!$A:$H,2,0)</f>
        <v>62713</v>
      </c>
      <c r="AQ27" s="11">
        <f>VLOOKUP($A:$A,'5-Dünya Yıllar İhracatı'!$A:$H,3,0)</f>
        <v>54537</v>
      </c>
      <c r="AR27" s="11">
        <f>VLOOKUP($A:$A,'5-Dünya Yıllar İhracatı'!$A:$H,4,0)</f>
        <v>68021</v>
      </c>
      <c r="AS27" s="11">
        <f>VLOOKUP($A:$A,'5-Dünya Yıllar İhracatı'!$A:$H,5,0)</f>
        <v>62980</v>
      </c>
      <c r="AT27" s="12">
        <f>VLOOKUP($A:$A,'5-Dünya Yıllar İhracatı'!$A:$H,6,0)</f>
        <v>50871</v>
      </c>
      <c r="AU27" s="12">
        <f>VLOOKUP($A:$A,'5-Dünya Yıllar İhracatı'!$A:$H,7,0)</f>
        <v>-19.226738647189585</v>
      </c>
      <c r="AV27" s="12">
        <f>VLOOKUP($A:$A,'5-Dünya Yıllar İhracatı'!$A:$H,8,0)</f>
        <v>4.7006197451717258</v>
      </c>
      <c r="AW27" s="11">
        <f>VLOOKUP($A:$A,'6-Türkiye Yıllar İhracatı'!$A:$H,2,0)</f>
        <v>0</v>
      </c>
      <c r="AX27" s="11">
        <f>VLOOKUP($A:$A,'6-Türkiye Yıllar İhracatı'!$A:$H,3,0)</f>
        <v>0</v>
      </c>
      <c r="AY27" s="11">
        <f>VLOOKUP($A:$A,'6-Türkiye Yıllar İhracatı'!$A:$H,4,0)</f>
        <v>1</v>
      </c>
      <c r="AZ27" s="11">
        <f>VLOOKUP($A:$A,'6-Türkiye Yıllar İhracatı'!$A:$H,5,0)</f>
        <v>0</v>
      </c>
      <c r="BA27" s="12">
        <f>VLOOKUP($A:$A,'6-Türkiye Yıllar İhracatı'!$A:$H,6,0)</f>
        <v>0</v>
      </c>
      <c r="BB27" s="11">
        <f>VLOOKUP($A:$A,'6-Türkiye Yıllar İhracatı'!$A:$H,7,0)</f>
        <v>100</v>
      </c>
      <c r="BC27" s="12">
        <f>VLOOKUP($A:$A,'6-Türkiye Yıllar İhracatı'!$A:$H,8,0)</f>
        <v>0</v>
      </c>
      <c r="BD27" s="11">
        <f>VLOOKUP($A:$A,'7-Türkiye Çeyrek Yıllar İhracat'!$A:$G,2,0)</f>
        <v>0</v>
      </c>
      <c r="BE27" s="11">
        <f>VLOOKUP($A:$A,'7-Türkiye Çeyrek Yıllar İhracat'!$A:$G,3,0)</f>
        <v>0</v>
      </c>
      <c r="BF27" s="11">
        <f>VLOOKUP($A:$A,'7-Türkiye Çeyrek Yıllar İhracat'!$A:$G,4,0)</f>
        <v>0</v>
      </c>
      <c r="BG27" s="11">
        <f>VLOOKUP($A:$A,'7-Türkiye Çeyrek Yıllar İhracat'!$A:$G,5,0)</f>
        <v>0</v>
      </c>
      <c r="BH27" s="12">
        <f>VLOOKUP($A:$A,'7-Türkiye Çeyrek Yıllar İhracat'!$A:$G,6,0)</f>
        <v>7</v>
      </c>
      <c r="BI27" s="12">
        <f>VLOOKUP($A:$A,'7-Türkiye Çeyrek Yıllar İhracat'!$A:$G,7,0)</f>
        <v>100</v>
      </c>
      <c r="BJ27" s="11">
        <f>VLOOKUP($A:$A,'8-Türkiye Yıllar İhracat Birim '!$A:$H,2,0)</f>
        <v>0</v>
      </c>
      <c r="BK27" s="11">
        <f>VLOOKUP($A:$A,'8-Türkiye Yıllar İhracat Birim '!$A:$H,3,0)</f>
        <v>0</v>
      </c>
      <c r="BL27" s="11">
        <f>VLOOKUP($A:$A,'8-Türkiye Yıllar İhracat Birim '!$A:$H,4,0)</f>
        <v>1000</v>
      </c>
      <c r="BM27" s="11">
        <f>VLOOKUP($A:$A,'8-Türkiye Yıllar İhracat Birim '!$A:$H,5,0)</f>
        <v>0</v>
      </c>
      <c r="BN27" s="11">
        <f>VLOOKUP($A:$A,'8-Türkiye Yıllar İhracat Birim '!$A:$H,6,0)</f>
        <v>0</v>
      </c>
      <c r="BO27" s="11">
        <f>VLOOKUP($A:$A,'8-Türkiye Yıllar İhracat Birim '!$A:$H,7,0)</f>
        <v>0</v>
      </c>
      <c r="BP27" s="12">
        <f>VLOOKUP($A:$A,'8-Türkiye Yıllar İhracat Birim '!$A:$H,8,0)</f>
        <v>0</v>
      </c>
      <c r="BQ27" s="2">
        <f>VLOOKUP($A:$A,'9-Dünya Yıllar İthaları Birim F'!$A:$N,2,0)</f>
        <v>2553</v>
      </c>
      <c r="BR27" s="2" t="str">
        <f>VLOOKUP($A:$A,'9-Dünya Yıllar İthaları Birim F'!$A:$N,3,0)</f>
        <v>US Dollar/Tons</v>
      </c>
      <c r="BS27" s="2">
        <f>VLOOKUP($A:$A,'9-Dünya Yıllar İthaları Birim F'!$A:$N,4,0)</f>
        <v>2631</v>
      </c>
      <c r="BT27" s="2" t="str">
        <f>VLOOKUP($A:$A,'9-Dünya Yıllar İthaları Birim F'!$A:$N,5,0)</f>
        <v>US Dollar/Tons</v>
      </c>
      <c r="BU27" s="2">
        <f>VLOOKUP($A:$A,'9-Dünya Yıllar İthaları Birim F'!$A:$N,6,0)</f>
        <v>3047</v>
      </c>
      <c r="BV27" s="2" t="str">
        <f>VLOOKUP($A:$A,'9-Dünya Yıllar İthaları Birim F'!$A:$N,7,0)</f>
        <v>US Dollar/Tons</v>
      </c>
      <c r="BW27" s="2">
        <f>VLOOKUP($A:$A,'9-Dünya Yıllar İthaları Birim F'!$A:$N,8,0)</f>
        <v>3288</v>
      </c>
      <c r="BX27" s="2" t="str">
        <f>VLOOKUP($A:$A,'9-Dünya Yıllar İthaları Birim F'!$A:$N,9,0)</f>
        <v>US Dollar/Tons</v>
      </c>
      <c r="BY27" s="2">
        <f>VLOOKUP($A:$A,'9-Dünya Yıllar İthaları Birim F'!$A:$N,10,0)</f>
        <v>2610</v>
      </c>
      <c r="BZ27" s="2" t="str">
        <f>VLOOKUP($A:$A,'9-Dünya Yıllar İthaları Birim F'!$A:$N,11,0)</f>
        <v>US Dollar/Tons</v>
      </c>
      <c r="CA27" s="2">
        <f>VLOOKUP($A:$A,'9-Dünya Yıllar İthaları Birim F'!$A:$N,12,0)</f>
        <v>11884</v>
      </c>
      <c r="CB27" s="2">
        <f>VLOOKUP($A:$A,'9-Dünya Yıllar İthaları Birim F'!$A:$N,13,0)</f>
        <v>4553</v>
      </c>
      <c r="CC27" s="2" t="str">
        <f>VLOOKUP($A:$A,'9-Dünya Yıllar İthaları Birim F'!$A:$N,14,0)</f>
        <v>Tons</v>
      </c>
    </row>
    <row r="28" spans="1:81" x14ac:dyDescent="0.3">
      <c r="A28" s="8" t="s">
        <v>37</v>
      </c>
      <c r="B28" s="9">
        <v>7756</v>
      </c>
      <c r="C28" s="9">
        <v>4774</v>
      </c>
      <c r="D28" s="9">
        <v>8111</v>
      </c>
      <c r="E28" s="9">
        <v>5615</v>
      </c>
      <c r="F28" s="49">
        <v>11132</v>
      </c>
      <c r="G28" s="49">
        <f t="shared" si="0"/>
        <v>98.254674977738205</v>
      </c>
      <c r="H28" s="49">
        <f t="shared" si="1"/>
        <v>0.88680703263787652</v>
      </c>
      <c r="I28" s="9">
        <f>VLOOKUP($A:$A,'2-Dünya Çeyrek Yıllar İthalatı'!$A:$G,2,0)</f>
        <v>3786</v>
      </c>
      <c r="J28" s="9">
        <f>VLOOKUP($A:$A,'2-Dünya Çeyrek Yıllar İthalatı'!$A:$G,3,0)</f>
        <v>2713</v>
      </c>
      <c r="K28" s="9">
        <f>VLOOKUP($A:$A,'2-Dünya Çeyrek Yıllar İthalatı'!$A:$G,4,0)</f>
        <v>2404</v>
      </c>
      <c r="L28" s="9">
        <f>VLOOKUP($A:$A,'2-Dünya Çeyrek Yıllar İthalatı'!$A:$G,5,0)</f>
        <v>2571</v>
      </c>
      <c r="M28" s="10">
        <f>VLOOKUP($A:$A,'2-Dünya Çeyrek Yıllar İthalatı'!$A:$G,6,0)</f>
        <v>3789</v>
      </c>
      <c r="N28" s="10">
        <f>VLOOKUP($A:$A,'2-Dünya Çeyrek Yıllar İthalatı'!$A:$G,7,0)</f>
        <v>7.9239302694136288E-2</v>
      </c>
      <c r="O28" s="8">
        <f>VLOOKUP($A:$A,'3-Türkiye İhracat Göstergeleri'!$A:$P,2,0)</f>
        <v>44</v>
      </c>
      <c r="P28" s="27">
        <f>VLOOKUP($A:$A,'3-Türkiye İhracat Göstergeleri'!$A:$P,3,0)</f>
        <v>44</v>
      </c>
      <c r="Q28" s="27">
        <f>VLOOKUP($A:$A,'3-Türkiye İhracat Göstergeleri'!$A:$P,4,0)</f>
        <v>5.8067410985298391E-2</v>
      </c>
      <c r="R28" s="27">
        <f>VLOOKUP($A:$A,'3-Türkiye İhracat Göstergeleri'!$A:$P,5,0)</f>
        <v>4</v>
      </c>
      <c r="S28" s="27" t="str">
        <f>VLOOKUP($A:$A,'3-Türkiye İhracat Göstergeleri'!$A:$P,6,0)</f>
        <v>Tons</v>
      </c>
      <c r="T28" s="27">
        <f>VLOOKUP($A:$A,'3-Türkiye İhracat Göstergeleri'!$A:$P,7,0)</f>
        <v>11000</v>
      </c>
      <c r="U28" s="27">
        <f>VLOOKUP($A:$A,'3-Türkiye İhracat Göstergeleri'!$A:$P,8,0)</f>
        <v>112</v>
      </c>
      <c r="V28" s="27">
        <f>VLOOKUP($A:$A,'3-Türkiye İhracat Göstergeleri'!$A:$P,9,0)</f>
        <v>-18</v>
      </c>
      <c r="W28" s="27">
        <f>VLOOKUP($A:$A,'3-Türkiye İhracat Göstergeleri'!$A:$P,10,0)</f>
        <v>-80</v>
      </c>
      <c r="X28" s="27">
        <f>VLOOKUP($A:$A,'3-Türkiye İhracat Göstergeleri'!$A:$P,11,0)</f>
        <v>25</v>
      </c>
      <c r="Y28" s="27">
        <f>VLOOKUP($A:$A,'3-Türkiye İhracat Göstergeleri'!$A:$P,12,0)</f>
        <v>0.88680350037242239</v>
      </c>
      <c r="Z28" s="27">
        <f>VLOOKUP($A:$A,'3-Türkiye İhracat Göstergeleri'!$A:$P,13,0)</f>
        <v>9</v>
      </c>
      <c r="AA28" s="27">
        <f>VLOOKUP($A:$A,'3-Türkiye İhracat Göstergeleri'!$A:$P,14,0)</f>
        <v>8048</v>
      </c>
      <c r="AB28" s="27" t="str">
        <f>VLOOKUP($A:$A,'3-Türkiye İhracat Göstergeleri'!$A:$P,15,0)</f>
        <v>0.2</v>
      </c>
      <c r="AC28" s="27">
        <f>VLOOKUP($A:$A,'3-Türkiye İhracat Göstergeleri'!$A:$P,16,0)</f>
        <v>20</v>
      </c>
      <c r="AD28" s="27">
        <f>VLOOKUP($A:$A,'4-Dünya İthalat Göstergeleri'!$A:$M,2,0)</f>
        <v>11132</v>
      </c>
      <c r="AE28" s="28">
        <f>VLOOKUP($A:$A,'4-Dünya İthalat Göstergeleri'!$A:$M,3,0)</f>
        <v>-8770</v>
      </c>
      <c r="AF28" s="27">
        <f>VLOOKUP($A:$A,'4-Dünya İthalat Göstergeleri'!$A:$M,4,0)</f>
        <v>4051</v>
      </c>
      <c r="AG28" s="27" t="str">
        <f>VLOOKUP($A:$A,'4-Dünya İthalat Göstergeleri'!$A:$M,5,0)</f>
        <v>Tons</v>
      </c>
      <c r="AH28" s="27">
        <f>VLOOKUP($A:$A,'4-Dünya İthalat Göstergeleri'!$A:$M,6,0)</f>
        <v>2748</v>
      </c>
      <c r="AI28" s="27">
        <f>VLOOKUP($A:$A,'4-Dünya İthalat Göstergeleri'!$A:$M,7,0)</f>
        <v>9</v>
      </c>
      <c r="AJ28" s="27">
        <f>VLOOKUP($A:$A,'4-Dünya İthalat Göstergeleri'!$A:$M,8,0)</f>
        <v>2</v>
      </c>
      <c r="AK28" s="27">
        <f>VLOOKUP($A:$A,'4-Dünya İthalat Göstergeleri'!$A:$M,9,0)</f>
        <v>98</v>
      </c>
      <c r="AL28" s="27">
        <f>VLOOKUP($A:$A,'4-Dünya İthalat Göstergeleri'!$A:$M,10,0)</f>
        <v>0.88680350037242239</v>
      </c>
      <c r="AM28" s="27">
        <f>VLOOKUP($A:$A,'4-Dünya İthalat Göstergeleri'!$A:$M,11,0)</f>
        <v>8048</v>
      </c>
      <c r="AN28" s="27" t="str">
        <f>VLOOKUP($A:$A,'4-Dünya İthalat Göstergeleri'!$A:$M,12,0)</f>
        <v>0.2</v>
      </c>
      <c r="AO28" s="27">
        <f>VLOOKUP($A:$A,'4-Dünya İthalat Göstergeleri'!$A:$M,13,0)</f>
        <v>45369</v>
      </c>
      <c r="AP28" s="9">
        <f>VLOOKUP($A:$A,'5-Dünya Yıllar İhracatı'!$A:$H,2,0)</f>
        <v>2270</v>
      </c>
      <c r="AQ28" s="9">
        <f>VLOOKUP($A:$A,'5-Dünya Yıllar İhracatı'!$A:$H,3,0)</f>
        <v>968</v>
      </c>
      <c r="AR28" s="9">
        <f>VLOOKUP($A:$A,'5-Dünya Yıllar İhracatı'!$A:$H,4,0)</f>
        <v>1910</v>
      </c>
      <c r="AS28" s="9">
        <f>VLOOKUP($A:$A,'5-Dünya Yıllar İhracatı'!$A:$H,5,0)</f>
        <v>2373</v>
      </c>
      <c r="AT28" s="10">
        <f>VLOOKUP($A:$A,'5-Dünya Yıllar İhracatı'!$A:$H,6,0)</f>
        <v>2362</v>
      </c>
      <c r="AU28" s="10">
        <f>VLOOKUP($A:$A,'5-Dünya Yıllar İhracatı'!$A:$H,7,0)</f>
        <v>-0.46354825115887061</v>
      </c>
      <c r="AV28" s="10">
        <f>VLOOKUP($A:$A,'5-Dünya Yıllar İhracatı'!$A:$H,8,0)</f>
        <v>0.21825526995922265</v>
      </c>
      <c r="AW28" s="9">
        <f>VLOOKUP($A:$A,'6-Türkiye Yıllar İhracatı'!$A:$H,2,0)</f>
        <v>45</v>
      </c>
      <c r="AX28" s="9">
        <f>VLOOKUP($A:$A,'6-Türkiye Yıllar İhracatı'!$A:$H,3,0)</f>
        <v>0</v>
      </c>
      <c r="AY28" s="9">
        <f>VLOOKUP($A:$A,'6-Türkiye Yıllar İhracatı'!$A:$H,4,0)</f>
        <v>10</v>
      </c>
      <c r="AZ28" s="9">
        <f>VLOOKUP($A:$A,'6-Türkiye Yıllar İhracatı'!$A:$H,5,0)</f>
        <v>217</v>
      </c>
      <c r="BA28" s="10">
        <f>VLOOKUP($A:$A,'6-Türkiye Yıllar İhracatı'!$A:$H,6,0)</f>
        <v>44</v>
      </c>
      <c r="BB28" s="9">
        <f>VLOOKUP($A:$A,'6-Türkiye Yıllar İhracatı'!$A:$H,7,0)</f>
        <v>-79.723502304147459</v>
      </c>
      <c r="BC28" s="10">
        <f>VLOOKUP($A:$A,'6-Türkiye Yıllar İhracatı'!$A:$H,8,0)</f>
        <v>5.8067410985298391E-2</v>
      </c>
      <c r="BD28" s="9">
        <f>VLOOKUP($A:$A,'7-Türkiye Çeyrek Yıllar İhracat'!$A:$G,2,0)</f>
        <v>0</v>
      </c>
      <c r="BE28" s="9">
        <f>VLOOKUP($A:$A,'7-Türkiye Çeyrek Yıllar İhracat'!$A:$G,3,0)</f>
        <v>0</v>
      </c>
      <c r="BF28" s="9">
        <f>VLOOKUP($A:$A,'7-Türkiye Çeyrek Yıllar İhracat'!$A:$G,4,0)</f>
        <v>0</v>
      </c>
      <c r="BG28" s="9">
        <f>VLOOKUP($A:$A,'7-Türkiye Çeyrek Yıllar İhracat'!$A:$G,5,0)</f>
        <v>0</v>
      </c>
      <c r="BH28" s="10">
        <f>VLOOKUP($A:$A,'7-Türkiye Çeyrek Yıllar İhracat'!$A:$G,6,0)</f>
        <v>4</v>
      </c>
      <c r="BI28" s="12">
        <f>VLOOKUP($A:$A,'7-Türkiye Çeyrek Yıllar İhracat'!$A:$G,7,0)</f>
        <v>100</v>
      </c>
      <c r="BJ28" s="9">
        <f>VLOOKUP($A:$A,'8-Türkiye Yıllar İhracat Birim '!$A:$H,2,0)</f>
        <v>5000</v>
      </c>
      <c r="BK28" s="9">
        <f>VLOOKUP($A:$A,'8-Türkiye Yıllar İhracat Birim '!$A:$H,3,0)</f>
        <v>0</v>
      </c>
      <c r="BL28" s="9">
        <f>VLOOKUP($A:$A,'8-Türkiye Yıllar İhracat Birim '!$A:$H,4,0)</f>
        <v>5000</v>
      </c>
      <c r="BM28" s="9">
        <f>VLOOKUP($A:$A,'8-Türkiye Yıllar İhracat Birim '!$A:$H,5,0)</f>
        <v>36167</v>
      </c>
      <c r="BN28" s="9">
        <f>VLOOKUP($A:$A,'8-Türkiye Yıllar İhracat Birim '!$A:$H,6,0)</f>
        <v>11000</v>
      </c>
      <c r="BO28" s="9">
        <f>VLOOKUP($A:$A,'8-Türkiye Yıllar İhracat Birim '!$A:$H,7,0)</f>
        <v>44</v>
      </c>
      <c r="BP28" s="10">
        <f>VLOOKUP($A:$A,'8-Türkiye Yıllar İhracat Birim '!$A:$H,8,0)</f>
        <v>4</v>
      </c>
      <c r="BQ28" s="2">
        <f>VLOOKUP($A:$A,'9-Dünya Yıllar İthaları Birim F'!$A:$N,2,0)</f>
        <v>2177</v>
      </c>
      <c r="BR28" s="2" t="str">
        <f>VLOOKUP($A:$A,'9-Dünya Yıllar İthaları Birim F'!$A:$N,3,0)</f>
        <v>US Dollar/Tons</v>
      </c>
      <c r="BS28" s="2">
        <f>VLOOKUP($A:$A,'9-Dünya Yıllar İthaları Birim F'!$A:$N,4,0)</f>
        <v>2034</v>
      </c>
      <c r="BT28" s="2" t="str">
        <f>VLOOKUP($A:$A,'9-Dünya Yıllar İthaları Birim F'!$A:$N,5,0)</f>
        <v>US Dollar/Tons</v>
      </c>
      <c r="BU28" s="2">
        <f>VLOOKUP($A:$A,'9-Dünya Yıllar İthaları Birim F'!$A:$N,6,0)</f>
        <v>2497</v>
      </c>
      <c r="BV28" s="2" t="str">
        <f>VLOOKUP($A:$A,'9-Dünya Yıllar İthaları Birim F'!$A:$N,7,0)</f>
        <v>US Dollar/Tons</v>
      </c>
      <c r="BW28" s="2">
        <f>VLOOKUP($A:$A,'9-Dünya Yıllar İthaları Birim F'!$A:$N,8,0)</f>
        <v>2612</v>
      </c>
      <c r="BX28" s="2" t="str">
        <f>VLOOKUP($A:$A,'9-Dünya Yıllar İthaları Birim F'!$A:$N,9,0)</f>
        <v>US Dollar/Tons</v>
      </c>
      <c r="BY28" s="2">
        <f>VLOOKUP($A:$A,'9-Dünya Yıllar İthaları Birim F'!$A:$N,10,0)</f>
        <v>2748</v>
      </c>
      <c r="BZ28" s="2" t="str">
        <f>VLOOKUP($A:$A,'9-Dünya Yıllar İthaları Birim F'!$A:$N,11,0)</f>
        <v>US Dollar/Tons</v>
      </c>
      <c r="CA28" s="2">
        <f>VLOOKUP($A:$A,'9-Dünya Yıllar İthaları Birim F'!$A:$N,12,0)</f>
        <v>11132</v>
      </c>
      <c r="CB28" s="2">
        <f>VLOOKUP($A:$A,'9-Dünya Yıllar İthaları Birim F'!$A:$N,13,0)</f>
        <v>4051</v>
      </c>
      <c r="CC28" s="2" t="str">
        <f>VLOOKUP($A:$A,'9-Dünya Yıllar İthaları Birim F'!$A:$N,14,0)</f>
        <v>Tons</v>
      </c>
    </row>
    <row r="29" spans="1:81" x14ac:dyDescent="0.3">
      <c r="A29" s="6" t="s">
        <v>38</v>
      </c>
      <c r="B29" s="11">
        <v>11530</v>
      </c>
      <c r="C29" s="11">
        <v>12804</v>
      </c>
      <c r="D29" s="11">
        <v>15794</v>
      </c>
      <c r="E29" s="11">
        <v>13588</v>
      </c>
      <c r="F29" s="50">
        <v>10843</v>
      </c>
      <c r="G29" s="50">
        <f t="shared" si="0"/>
        <v>-20.201648513394172</v>
      </c>
      <c r="H29" s="50">
        <f t="shared" si="1"/>
        <v>0.8637844641477268</v>
      </c>
      <c r="I29" s="11">
        <f>VLOOKUP($A:$A,'2-Dünya Çeyrek Yıllar İthalatı'!$A:$G,2,0)</f>
        <v>3072</v>
      </c>
      <c r="J29" s="11">
        <f>VLOOKUP($A:$A,'2-Dünya Çeyrek Yıllar İthalatı'!$A:$G,3,0)</f>
        <v>1722</v>
      </c>
      <c r="K29" s="11">
        <f>VLOOKUP($A:$A,'2-Dünya Çeyrek Yıllar İthalatı'!$A:$G,4,0)</f>
        <v>2608</v>
      </c>
      <c r="L29" s="11">
        <f>VLOOKUP($A:$A,'2-Dünya Çeyrek Yıllar İthalatı'!$A:$G,5,0)</f>
        <v>4570</v>
      </c>
      <c r="M29" s="12">
        <f>VLOOKUP($A:$A,'2-Dünya Çeyrek Yıllar İthalatı'!$A:$G,6,0)</f>
        <v>4469</v>
      </c>
      <c r="N29" s="12">
        <f>VLOOKUP($A:$A,'2-Dünya Çeyrek Yıllar İthalatı'!$A:$G,7,0)</f>
        <v>45.475260416666671</v>
      </c>
      <c r="O29" s="6">
        <f>VLOOKUP($A:$A,'3-Türkiye İhracat Göstergeleri'!$A:$P,2,0)</f>
        <v>0</v>
      </c>
      <c r="P29" s="25">
        <f>VLOOKUP($A:$A,'3-Türkiye İhracat Göstergeleri'!$A:$P,3,0)</f>
        <v>0</v>
      </c>
      <c r="Q29" s="25">
        <f>VLOOKUP($A:$A,'3-Türkiye İhracat Göstergeleri'!$A:$P,4,0)</f>
        <v>0</v>
      </c>
      <c r="R29" s="25">
        <f>VLOOKUP($A:$A,'3-Türkiye İhracat Göstergeleri'!$A:$P,5,0)</f>
        <v>0</v>
      </c>
      <c r="S29" s="25">
        <f>VLOOKUP($A:$A,'3-Türkiye İhracat Göstergeleri'!$A:$P,6,0)</f>
        <v>0</v>
      </c>
      <c r="T29" s="25">
        <f>VLOOKUP($A:$A,'3-Türkiye İhracat Göstergeleri'!$A:$P,7,0)</f>
        <v>0</v>
      </c>
      <c r="U29" s="25">
        <f>VLOOKUP($A:$A,'3-Türkiye İhracat Göstergeleri'!$A:$P,8,0)</f>
        <v>0</v>
      </c>
      <c r="V29" s="25">
        <f>VLOOKUP($A:$A,'3-Türkiye İhracat Göstergeleri'!$A:$P,9,0)</f>
        <v>0</v>
      </c>
      <c r="W29" s="25">
        <f>VLOOKUP($A:$A,'3-Türkiye İhracat Göstergeleri'!$A:$P,10,0)</f>
        <v>0</v>
      </c>
      <c r="X29" s="25">
        <f>VLOOKUP($A:$A,'3-Türkiye İhracat Göstergeleri'!$A:$P,11,0)</f>
        <v>26</v>
      </c>
      <c r="Y29" s="25">
        <f>VLOOKUP($A:$A,'3-Türkiye İhracat Göstergeleri'!$A:$P,12,0)</f>
        <v>0.86378102358409781</v>
      </c>
      <c r="Z29" s="25">
        <f>VLOOKUP($A:$A,'3-Türkiye İhracat Göstergeleri'!$A:$P,13,0)</f>
        <v>-1</v>
      </c>
      <c r="AA29" s="25">
        <f>VLOOKUP($A:$A,'3-Türkiye İhracat Göstergeleri'!$A:$P,14,0)</f>
        <v>12784</v>
      </c>
      <c r="AB29" s="25" t="str">
        <f>VLOOKUP($A:$A,'3-Türkiye İhracat Göstergeleri'!$A:$P,15,0)</f>
        <v>0.19</v>
      </c>
      <c r="AC29" s="25">
        <f>VLOOKUP($A:$A,'3-Türkiye İhracat Göstergeleri'!$A:$P,16,0)</f>
        <v>0</v>
      </c>
      <c r="AD29" s="25">
        <f>VLOOKUP($A:$A,'4-Dünya İthalat Göstergeleri'!$A:$M,2,0)</f>
        <v>10843</v>
      </c>
      <c r="AE29" s="29">
        <f>VLOOKUP($A:$A,'4-Dünya İthalat Göstergeleri'!$A:$M,3,0)</f>
        <v>-10550</v>
      </c>
      <c r="AF29" s="25">
        <f>VLOOKUP($A:$A,'4-Dünya İthalat Göstergeleri'!$A:$M,4,0)</f>
        <v>4829</v>
      </c>
      <c r="AG29" s="25" t="str">
        <f>VLOOKUP($A:$A,'4-Dünya İthalat Göstergeleri'!$A:$M,5,0)</f>
        <v>Tons</v>
      </c>
      <c r="AH29" s="25">
        <f>VLOOKUP($A:$A,'4-Dünya İthalat Göstergeleri'!$A:$M,6,0)</f>
        <v>2245</v>
      </c>
      <c r="AI29" s="25">
        <f>VLOOKUP($A:$A,'4-Dünya İthalat Göstergeleri'!$A:$M,7,0)</f>
        <v>-1</v>
      </c>
      <c r="AJ29" s="25">
        <f>VLOOKUP($A:$A,'4-Dünya İthalat Göstergeleri'!$A:$M,8,0)</f>
        <v>-1</v>
      </c>
      <c r="AK29" s="25">
        <f>VLOOKUP($A:$A,'4-Dünya İthalat Göstergeleri'!$A:$M,9,0)</f>
        <v>-20</v>
      </c>
      <c r="AL29" s="25">
        <f>VLOOKUP($A:$A,'4-Dünya İthalat Göstergeleri'!$A:$M,10,0)</f>
        <v>0.86378102358409781</v>
      </c>
      <c r="AM29" s="25">
        <f>VLOOKUP($A:$A,'4-Dünya İthalat Göstergeleri'!$A:$M,11,0)</f>
        <v>12784</v>
      </c>
      <c r="AN29" s="25" t="str">
        <f>VLOOKUP($A:$A,'4-Dünya İthalat Göstergeleri'!$A:$M,12,0)</f>
        <v>0.19</v>
      </c>
      <c r="AO29" s="25">
        <f>VLOOKUP($A:$A,'4-Dünya İthalat Göstergeleri'!$A:$M,13,0)</f>
        <v>45325</v>
      </c>
      <c r="AP29" s="11">
        <f>VLOOKUP($A:$A,'5-Dünya Yıllar İhracatı'!$A:$H,2,0)</f>
        <v>2424</v>
      </c>
      <c r="AQ29" s="11">
        <f>VLOOKUP($A:$A,'5-Dünya Yıllar İhracatı'!$A:$H,3,0)</f>
        <v>2628</v>
      </c>
      <c r="AR29" s="11">
        <f>VLOOKUP($A:$A,'5-Dünya Yıllar İhracatı'!$A:$H,4,0)</f>
        <v>2287</v>
      </c>
      <c r="AS29" s="11">
        <f>VLOOKUP($A:$A,'5-Dünya Yıllar İhracatı'!$A:$H,5,0)</f>
        <v>1682</v>
      </c>
      <c r="AT29" s="12">
        <f>VLOOKUP($A:$A,'5-Dünya Yıllar İhracatı'!$A:$H,6,0)</f>
        <v>293</v>
      </c>
      <c r="AU29" s="12">
        <f>VLOOKUP($A:$A,'5-Dünya Yıllar İhracatı'!$A:$H,7,0)</f>
        <v>-82.580261593341262</v>
      </c>
      <c r="AV29" s="12">
        <f>VLOOKUP($A:$A,'5-Dünya Yıllar İhracatı'!$A:$H,8,0)</f>
        <v>2.7074002581732533E-2</v>
      </c>
      <c r="AW29" s="11" t="e">
        <f>VLOOKUP($A:$A,'6-Türkiye Yıllar İhracatı'!$A:$H,2,0)</f>
        <v>#N/A</v>
      </c>
      <c r="AX29" s="11" t="e">
        <f>VLOOKUP($A:$A,'6-Türkiye Yıllar İhracatı'!$A:$H,3,0)</f>
        <v>#N/A</v>
      </c>
      <c r="AY29" s="11" t="e">
        <f>VLOOKUP($A:$A,'6-Türkiye Yıllar İhracatı'!$A:$H,4,0)</f>
        <v>#N/A</v>
      </c>
      <c r="AZ29" s="11" t="e">
        <f>VLOOKUP($A:$A,'6-Türkiye Yıllar İhracatı'!$A:$H,5,0)</f>
        <v>#N/A</v>
      </c>
      <c r="BA29" s="12" t="e">
        <f>VLOOKUP($A:$A,'6-Türkiye Yıllar İhracatı'!$A:$H,6,0)</f>
        <v>#N/A</v>
      </c>
      <c r="BB29" s="11" t="e">
        <f>VLOOKUP($A:$A,'6-Türkiye Yıllar İhracatı'!$A:$H,7,0)</f>
        <v>#N/A</v>
      </c>
      <c r="BC29" s="12" t="e">
        <f>VLOOKUP($A:$A,'6-Türkiye Yıllar İhracatı'!$A:$H,8,0)</f>
        <v>#N/A</v>
      </c>
      <c r="BD29" s="11" t="e">
        <f>VLOOKUP($A:$A,'7-Türkiye Çeyrek Yıllar İhracat'!$A:$G,2,0)</f>
        <v>#N/A</v>
      </c>
      <c r="BE29" s="11" t="e">
        <f>VLOOKUP($A:$A,'7-Türkiye Çeyrek Yıllar İhracat'!$A:$G,3,0)</f>
        <v>#N/A</v>
      </c>
      <c r="BF29" s="11" t="e">
        <f>VLOOKUP($A:$A,'7-Türkiye Çeyrek Yıllar İhracat'!$A:$G,4,0)</f>
        <v>#N/A</v>
      </c>
      <c r="BG29" s="11" t="e">
        <f>VLOOKUP($A:$A,'7-Türkiye Çeyrek Yıllar İhracat'!$A:$G,5,0)</f>
        <v>#N/A</v>
      </c>
      <c r="BH29" s="12" t="e">
        <f>VLOOKUP($A:$A,'7-Türkiye Çeyrek Yıllar İhracat'!$A:$G,6,0)</f>
        <v>#N/A</v>
      </c>
      <c r="BI29" s="12" t="e">
        <f>VLOOKUP($A:$A,'7-Türkiye Çeyrek Yıllar İhracat'!$A:$G,7,0)</f>
        <v>#N/A</v>
      </c>
      <c r="BJ29" s="11" t="e">
        <f>VLOOKUP($A:$A,'8-Türkiye Yıllar İhracat Birim '!$A:$H,2,0)</f>
        <v>#N/A</v>
      </c>
      <c r="BK29" s="11" t="e">
        <f>VLOOKUP($A:$A,'8-Türkiye Yıllar İhracat Birim '!$A:$H,3,0)</f>
        <v>#N/A</v>
      </c>
      <c r="BL29" s="11" t="e">
        <f>VLOOKUP($A:$A,'8-Türkiye Yıllar İhracat Birim '!$A:$H,4,0)</f>
        <v>#N/A</v>
      </c>
      <c r="BM29" s="11" t="e">
        <f>VLOOKUP($A:$A,'8-Türkiye Yıllar İhracat Birim '!$A:$H,5,0)</f>
        <v>#N/A</v>
      </c>
      <c r="BN29" s="11" t="e">
        <f>VLOOKUP($A:$A,'8-Türkiye Yıllar İhracat Birim '!$A:$H,6,0)</f>
        <v>#N/A</v>
      </c>
      <c r="BO29" s="11" t="e">
        <f>VLOOKUP($A:$A,'8-Türkiye Yıllar İhracat Birim '!$A:$H,7,0)</f>
        <v>#N/A</v>
      </c>
      <c r="BP29" s="12" t="e">
        <f>VLOOKUP($A:$A,'8-Türkiye Yıllar İhracat Birim '!$A:$H,8,0)</f>
        <v>#N/A</v>
      </c>
      <c r="BQ29" s="2">
        <f>VLOOKUP($A:$A,'9-Dünya Yıllar İthaları Birim F'!$A:$N,2,0)</f>
        <v>2492</v>
      </c>
      <c r="BR29" s="2" t="str">
        <f>VLOOKUP($A:$A,'9-Dünya Yıllar İthaları Birim F'!$A:$N,3,0)</f>
        <v>US Dollar/Tons</v>
      </c>
      <c r="BS29" s="2">
        <f>VLOOKUP($A:$A,'9-Dünya Yıllar İthaları Birim F'!$A:$N,4,0)</f>
        <v>2360</v>
      </c>
      <c r="BT29" s="2" t="str">
        <f>VLOOKUP($A:$A,'9-Dünya Yıllar İthaları Birim F'!$A:$N,5,0)</f>
        <v>US Dollar/Tons</v>
      </c>
      <c r="BU29" s="2">
        <f>VLOOKUP($A:$A,'9-Dünya Yıllar İthaları Birim F'!$A:$N,6,0)</f>
        <v>3156</v>
      </c>
      <c r="BV29" s="2" t="str">
        <f>VLOOKUP($A:$A,'9-Dünya Yıllar İthaları Birim F'!$A:$N,7,0)</f>
        <v>US Dollar/Tons</v>
      </c>
      <c r="BW29" s="2">
        <f>VLOOKUP($A:$A,'9-Dünya Yıllar İthaları Birim F'!$A:$N,8,0)</f>
        <v>2884</v>
      </c>
      <c r="BX29" s="2" t="str">
        <f>VLOOKUP($A:$A,'9-Dünya Yıllar İthaları Birim F'!$A:$N,9,0)</f>
        <v>US Dollar/Tons</v>
      </c>
      <c r="BY29" s="2">
        <f>VLOOKUP($A:$A,'9-Dünya Yıllar İthaları Birim F'!$A:$N,10,0)</f>
        <v>2245</v>
      </c>
      <c r="BZ29" s="2" t="str">
        <f>VLOOKUP($A:$A,'9-Dünya Yıllar İthaları Birim F'!$A:$N,11,0)</f>
        <v>US Dollar/Tons</v>
      </c>
      <c r="CA29" s="2">
        <f>VLOOKUP($A:$A,'9-Dünya Yıllar İthaları Birim F'!$A:$N,12,0)</f>
        <v>10843</v>
      </c>
      <c r="CB29" s="2">
        <f>VLOOKUP($A:$A,'9-Dünya Yıllar İthaları Birim F'!$A:$N,13,0)</f>
        <v>4829</v>
      </c>
      <c r="CC29" s="2" t="str">
        <f>VLOOKUP($A:$A,'9-Dünya Yıllar İthaları Birim F'!$A:$N,14,0)</f>
        <v>Tons</v>
      </c>
    </row>
    <row r="30" spans="1:81" x14ac:dyDescent="0.3">
      <c r="A30" s="8" t="s">
        <v>39</v>
      </c>
      <c r="B30" s="9">
        <v>7110</v>
      </c>
      <c r="C30" s="9">
        <v>4641</v>
      </c>
      <c r="D30" s="9">
        <v>13091</v>
      </c>
      <c r="E30" s="9">
        <v>13150</v>
      </c>
      <c r="F30" s="49">
        <v>9112</v>
      </c>
      <c r="G30" s="49">
        <f t="shared" si="0"/>
        <v>-30.70722433460076</v>
      </c>
      <c r="H30" s="49">
        <f t="shared" si="1"/>
        <v>0.72588804180707245</v>
      </c>
      <c r="I30" s="9">
        <f>VLOOKUP($A:$A,'2-Dünya Çeyrek Yıllar İthalatı'!$A:$G,2,0)</f>
        <v>2221</v>
      </c>
      <c r="J30" s="9">
        <f>VLOOKUP($A:$A,'2-Dünya Çeyrek Yıllar İthalatı'!$A:$G,3,0)</f>
        <v>1769</v>
      </c>
      <c r="K30" s="9">
        <f>VLOOKUP($A:$A,'2-Dünya Çeyrek Yıllar İthalatı'!$A:$G,4,0)</f>
        <v>1482</v>
      </c>
      <c r="L30" s="9">
        <f>VLOOKUP($A:$A,'2-Dünya Çeyrek Yıllar İthalatı'!$A:$G,5,0)</f>
        <v>2251</v>
      </c>
      <c r="M30" s="10">
        <f>VLOOKUP($A:$A,'2-Dünya Çeyrek Yıllar İthalatı'!$A:$G,6,0)</f>
        <v>2482</v>
      </c>
      <c r="N30" s="10">
        <f>VLOOKUP($A:$A,'2-Dünya Çeyrek Yıllar İthalatı'!$A:$G,7,0)</f>
        <v>11.75146330481765</v>
      </c>
      <c r="O30" s="8">
        <f>VLOOKUP($A:$A,'3-Türkiye İhracat Göstergeleri'!$A:$P,2,0)</f>
        <v>249</v>
      </c>
      <c r="P30" s="27">
        <f>VLOOKUP($A:$A,'3-Türkiye İhracat Göstergeleri'!$A:$P,3,0)</f>
        <v>248</v>
      </c>
      <c r="Q30" s="27">
        <f>VLOOKUP($A:$A,'3-Türkiye İhracat Göstergeleri'!$A:$P,4,0)</f>
        <v>0.32860875762134767</v>
      </c>
      <c r="R30" s="27">
        <f>VLOOKUP($A:$A,'3-Türkiye İhracat Göstergeleri'!$A:$P,5,0)</f>
        <v>104</v>
      </c>
      <c r="S30" s="27" t="str">
        <f>VLOOKUP($A:$A,'3-Türkiye İhracat Göstergeleri'!$A:$P,6,0)</f>
        <v>Tons</v>
      </c>
      <c r="T30" s="27">
        <f>VLOOKUP($A:$A,'3-Türkiye İhracat Göstergeleri'!$A:$P,7,0)</f>
        <v>2394</v>
      </c>
      <c r="U30" s="27">
        <f>VLOOKUP($A:$A,'3-Türkiye İhracat Göstergeleri'!$A:$P,8,0)</f>
        <v>-27</v>
      </c>
      <c r="V30" s="27">
        <f>VLOOKUP($A:$A,'3-Türkiye İhracat Göstergeleri'!$A:$P,9,0)</f>
        <v>-32</v>
      </c>
      <c r="W30" s="27">
        <f>VLOOKUP($A:$A,'3-Türkiye İhracat Göstergeleri'!$A:$P,10,0)</f>
        <v>-55</v>
      </c>
      <c r="X30" s="27">
        <f>VLOOKUP($A:$A,'3-Türkiye İhracat Göstergeleri'!$A:$P,11,0)</f>
        <v>27</v>
      </c>
      <c r="Y30" s="27">
        <f>VLOOKUP($A:$A,'3-Türkiye İhracat Göstergeleri'!$A:$P,12,0)</f>
        <v>0.72588515050247149</v>
      </c>
      <c r="Z30" s="27">
        <f>VLOOKUP($A:$A,'3-Türkiye İhracat Göstergeleri'!$A:$P,13,0)</f>
        <v>17</v>
      </c>
      <c r="AA30" s="27">
        <f>VLOOKUP($A:$A,'3-Türkiye İhracat Göstergeleri'!$A:$P,14,0)</f>
        <v>5646</v>
      </c>
      <c r="AB30" s="27" t="str">
        <f>VLOOKUP($A:$A,'3-Türkiye İhracat Göstergeleri'!$A:$P,15,0)</f>
        <v>0.35</v>
      </c>
      <c r="AC30" s="27">
        <f>VLOOKUP($A:$A,'3-Türkiye İhracat Göstergeleri'!$A:$P,16,0)</f>
        <v>0</v>
      </c>
      <c r="AD30" s="27">
        <f>VLOOKUP($A:$A,'4-Dünya İthalat Göstergeleri'!$A:$M,2,0)</f>
        <v>9112</v>
      </c>
      <c r="AE30" s="28">
        <f>VLOOKUP($A:$A,'4-Dünya İthalat Göstergeleri'!$A:$M,3,0)</f>
        <v>-4992</v>
      </c>
      <c r="AF30" s="39">
        <f>VLOOKUP($A:$A,'4-Dünya İthalat Göstergeleri'!$A:$M,4,0)</f>
        <v>3430</v>
      </c>
      <c r="AG30" s="39" t="str">
        <f>VLOOKUP($A:$A,'4-Dünya İthalat Göstergeleri'!$A:$M,5,0)</f>
        <v>Tons</v>
      </c>
      <c r="AH30" s="39">
        <f>VLOOKUP($A:$A,'4-Dünya İthalat Göstergeleri'!$A:$M,6,0)</f>
        <v>2657</v>
      </c>
      <c r="AI30" s="27">
        <f>VLOOKUP($A:$A,'4-Dünya İthalat Göstergeleri'!$A:$M,7,0)</f>
        <v>17</v>
      </c>
      <c r="AJ30" s="27">
        <f>VLOOKUP($A:$A,'4-Dünya İthalat Göstergeleri'!$A:$M,8,0)</f>
        <v>17</v>
      </c>
      <c r="AK30" s="27">
        <f>VLOOKUP($A:$A,'4-Dünya İthalat Göstergeleri'!$A:$M,9,0)</f>
        <v>-31</v>
      </c>
      <c r="AL30" s="27">
        <f>VLOOKUP($A:$A,'4-Dünya İthalat Göstergeleri'!$A:$M,10,0)</f>
        <v>0.72588515050247149</v>
      </c>
      <c r="AM30" s="27">
        <f>VLOOKUP($A:$A,'4-Dünya İthalat Göstergeleri'!$A:$M,11,0)</f>
        <v>5646</v>
      </c>
      <c r="AN30" s="27" t="str">
        <f>VLOOKUP($A:$A,'4-Dünya İthalat Göstergeleri'!$A:$M,12,0)</f>
        <v>0.35</v>
      </c>
      <c r="AO30" s="27">
        <f>VLOOKUP($A:$A,'4-Dünya İthalat Göstergeleri'!$A:$M,13,0)</f>
        <v>45506</v>
      </c>
      <c r="AP30" s="9">
        <f>VLOOKUP($A:$A,'5-Dünya Yıllar İhracatı'!$A:$H,2,0)</f>
        <v>4517</v>
      </c>
      <c r="AQ30" s="9">
        <f>VLOOKUP($A:$A,'5-Dünya Yıllar İhracatı'!$A:$H,3,0)</f>
        <v>3009</v>
      </c>
      <c r="AR30" s="9">
        <f>VLOOKUP($A:$A,'5-Dünya Yıllar İhracatı'!$A:$H,4,0)</f>
        <v>3141</v>
      </c>
      <c r="AS30" s="9">
        <f>VLOOKUP($A:$A,'5-Dünya Yıllar İhracatı'!$A:$H,5,0)</f>
        <v>3041</v>
      </c>
      <c r="AT30" s="10">
        <f>VLOOKUP($A:$A,'5-Dünya Yıllar İhracatı'!$A:$H,6,0)</f>
        <v>4120</v>
      </c>
      <c r="AU30" s="10">
        <f>VLOOKUP($A:$A,'5-Dünya Yıllar İhracatı'!$A:$H,7,0)</f>
        <v>35.481749424531408</v>
      </c>
      <c r="AV30" s="10">
        <f>VLOOKUP($A:$A,'5-Dünya Yıllar İhracatı'!$A:$H,8,0)</f>
        <v>0.38069928544961784</v>
      </c>
      <c r="AW30" s="9">
        <f>VLOOKUP($A:$A,'6-Türkiye Yıllar İhracatı'!$A:$H,2,0)</f>
        <v>1264</v>
      </c>
      <c r="AX30" s="9">
        <f>VLOOKUP($A:$A,'6-Türkiye Yıllar İhracatı'!$A:$H,3,0)</f>
        <v>493</v>
      </c>
      <c r="AY30" s="9">
        <f>VLOOKUP($A:$A,'6-Türkiye Yıllar İhracatı'!$A:$H,4,0)</f>
        <v>916</v>
      </c>
      <c r="AZ30" s="9">
        <f>VLOOKUP($A:$A,'6-Türkiye Yıllar İhracatı'!$A:$H,5,0)</f>
        <v>558</v>
      </c>
      <c r="BA30" s="10">
        <f>VLOOKUP($A:$A,'6-Türkiye Yıllar İhracatı'!$A:$H,6,0)</f>
        <v>249</v>
      </c>
      <c r="BB30" s="9">
        <f>VLOOKUP($A:$A,'6-Türkiye Yıllar İhracatı'!$A:$H,7,0)</f>
        <v>-55.376344086021504</v>
      </c>
      <c r="BC30" s="10">
        <f>VLOOKUP($A:$A,'6-Türkiye Yıllar İhracatı'!$A:$H,8,0)</f>
        <v>0.32860875762134767</v>
      </c>
      <c r="BD30" s="9">
        <f>VLOOKUP($A:$A,'7-Türkiye Çeyrek Yıllar İhracat'!$A:$G,2,0)</f>
        <v>58</v>
      </c>
      <c r="BE30" s="9">
        <f>VLOOKUP($A:$A,'7-Türkiye Çeyrek Yıllar İhracat'!$A:$G,3,0)</f>
        <v>55</v>
      </c>
      <c r="BF30" s="9">
        <f>VLOOKUP($A:$A,'7-Türkiye Çeyrek Yıllar İhracat'!$A:$G,4,0)</f>
        <v>121</v>
      </c>
      <c r="BG30" s="9">
        <f>VLOOKUP($A:$A,'7-Türkiye Çeyrek Yıllar İhracat'!$A:$G,5,0)</f>
        <v>77</v>
      </c>
      <c r="BH30" s="10">
        <f>VLOOKUP($A:$A,'7-Türkiye Çeyrek Yıllar İhracat'!$A:$G,6,0)</f>
        <v>82</v>
      </c>
      <c r="BI30" s="12">
        <f>VLOOKUP($A:$A,'7-Türkiye Çeyrek Yıllar İhracat'!$A:$G,7,0)</f>
        <v>41.379310344827587</v>
      </c>
      <c r="BJ30" s="9">
        <f>VLOOKUP($A:$A,'8-Türkiye Yıllar İhracat Birim '!$A:$H,2,0)</f>
        <v>1832</v>
      </c>
      <c r="BK30" s="9">
        <f>VLOOKUP($A:$A,'8-Türkiye Yıllar İhracat Birim '!$A:$H,3,0)</f>
        <v>2261</v>
      </c>
      <c r="BL30" s="9">
        <f>VLOOKUP($A:$A,'8-Türkiye Yıllar İhracat Birim '!$A:$H,4,0)</f>
        <v>2767</v>
      </c>
      <c r="BM30" s="9">
        <f>VLOOKUP($A:$A,'8-Türkiye Yıllar İhracat Birim '!$A:$H,5,0)</f>
        <v>2906</v>
      </c>
      <c r="BN30" s="9">
        <f>VLOOKUP($A:$A,'8-Türkiye Yıllar İhracat Birim '!$A:$H,6,0)</f>
        <v>2394</v>
      </c>
      <c r="BO30" s="9">
        <f>VLOOKUP($A:$A,'8-Türkiye Yıllar İhracat Birim '!$A:$H,7,0)</f>
        <v>249</v>
      </c>
      <c r="BP30" s="10">
        <f>VLOOKUP($A:$A,'8-Türkiye Yıllar İhracat Birim '!$A:$H,8,0)</f>
        <v>104</v>
      </c>
      <c r="BQ30" s="2">
        <f>VLOOKUP($A:$A,'9-Dünya Yıllar İthaları Birim F'!$A:$N,2,0)</f>
        <v>2681</v>
      </c>
      <c r="BR30" s="2" t="str">
        <f>VLOOKUP($A:$A,'9-Dünya Yıllar İthaları Birim F'!$A:$N,3,0)</f>
        <v>US Dollar/Tons</v>
      </c>
      <c r="BS30" s="2">
        <f>VLOOKUP($A:$A,'9-Dünya Yıllar İthaları Birim F'!$A:$N,4,0)</f>
        <v>3115</v>
      </c>
      <c r="BT30" s="2" t="str">
        <f>VLOOKUP($A:$A,'9-Dünya Yıllar İthaları Birim F'!$A:$N,5,0)</f>
        <v>US Dollar/Tons</v>
      </c>
      <c r="BU30" s="2">
        <f>VLOOKUP($A:$A,'9-Dünya Yıllar İthaları Birim F'!$A:$N,6,0)</f>
        <v>3223</v>
      </c>
      <c r="BV30" s="2" t="str">
        <f>VLOOKUP($A:$A,'9-Dünya Yıllar İthaları Birim F'!$A:$N,7,0)</f>
        <v>US Dollar/Tons</v>
      </c>
      <c r="BW30" s="2">
        <f>VLOOKUP($A:$A,'9-Dünya Yıllar İthaları Birim F'!$A:$N,8,0)</f>
        <v>3099</v>
      </c>
      <c r="BX30" s="2" t="str">
        <f>VLOOKUP($A:$A,'9-Dünya Yıllar İthaları Birim F'!$A:$N,9,0)</f>
        <v>US Dollar/Tons</v>
      </c>
      <c r="BY30" s="2">
        <f>VLOOKUP($A:$A,'9-Dünya Yıllar İthaları Birim F'!$A:$N,10,0)</f>
        <v>2657</v>
      </c>
      <c r="BZ30" s="2" t="str">
        <f>VLOOKUP($A:$A,'9-Dünya Yıllar İthaları Birim F'!$A:$N,11,0)</f>
        <v>US Dollar/Tons</v>
      </c>
      <c r="CA30" s="2">
        <f>VLOOKUP($A:$A,'9-Dünya Yıllar İthaları Birim F'!$A:$N,12,0)</f>
        <v>9112</v>
      </c>
      <c r="CB30" s="2">
        <f>VLOOKUP($A:$A,'9-Dünya Yıllar İthaları Birim F'!$A:$N,13,0)</f>
        <v>3430</v>
      </c>
      <c r="CC30" s="2" t="str">
        <f>VLOOKUP($A:$A,'9-Dünya Yıllar İthaları Birim F'!$A:$N,14,0)</f>
        <v>Tons</v>
      </c>
    </row>
    <row r="31" spans="1:81" x14ac:dyDescent="0.3">
      <c r="A31" s="6" t="s">
        <v>40</v>
      </c>
      <c r="B31" s="11">
        <v>5272</v>
      </c>
      <c r="C31" s="11">
        <v>6379</v>
      </c>
      <c r="D31" s="11">
        <v>11212</v>
      </c>
      <c r="E31" s="11">
        <v>10971</v>
      </c>
      <c r="F31" s="50">
        <v>8932</v>
      </c>
      <c r="G31" s="50">
        <f t="shared" si="0"/>
        <v>-18.585361407346639</v>
      </c>
      <c r="H31" s="50">
        <f t="shared" si="1"/>
        <v>0.71154872579244632</v>
      </c>
      <c r="I31" s="11">
        <f>VLOOKUP($A:$A,'2-Dünya Çeyrek Yıllar İthalatı'!$A:$G,2,0)</f>
        <v>2276</v>
      </c>
      <c r="J31" s="11">
        <f>VLOOKUP($A:$A,'2-Dünya Çeyrek Yıllar İthalatı'!$A:$G,3,0)</f>
        <v>2073</v>
      </c>
      <c r="K31" s="11">
        <f>VLOOKUP($A:$A,'2-Dünya Çeyrek Yıllar İthalatı'!$A:$G,4,0)</f>
        <v>2035</v>
      </c>
      <c r="L31" s="11">
        <f>VLOOKUP($A:$A,'2-Dünya Çeyrek Yıllar İthalatı'!$A:$G,5,0)</f>
        <v>1937</v>
      </c>
      <c r="M31" s="12">
        <f>VLOOKUP($A:$A,'2-Dünya Çeyrek Yıllar İthalatı'!$A:$G,6,0)</f>
        <v>2461</v>
      </c>
      <c r="N31" s="12">
        <f>VLOOKUP($A:$A,'2-Dünya Çeyrek Yıllar İthalatı'!$A:$G,7,0)</f>
        <v>8.1282952548330396</v>
      </c>
      <c r="O31" s="6">
        <f>VLOOKUP($A:$A,'3-Türkiye İhracat Göstergeleri'!$A:$P,2,0)</f>
        <v>1965</v>
      </c>
      <c r="P31" s="25">
        <f>VLOOKUP($A:$A,'3-Türkiye İhracat Göstergeleri'!$A:$P,3,0)</f>
        <v>1965</v>
      </c>
      <c r="Q31" s="25">
        <f>VLOOKUP($A:$A,'3-Türkiye İhracat Göstergeleri'!$A:$P,4,0)</f>
        <v>2.5932377860479847</v>
      </c>
      <c r="R31" s="25">
        <f>VLOOKUP($A:$A,'3-Türkiye İhracat Göstergeleri'!$A:$P,5,0)</f>
        <v>935</v>
      </c>
      <c r="S31" s="25" t="str">
        <f>VLOOKUP($A:$A,'3-Türkiye İhracat Göstergeleri'!$A:$P,6,0)</f>
        <v>Tons</v>
      </c>
      <c r="T31" s="25">
        <f>VLOOKUP($A:$A,'3-Türkiye İhracat Göstergeleri'!$A:$P,7,0)</f>
        <v>2102</v>
      </c>
      <c r="U31" s="25">
        <f>VLOOKUP($A:$A,'3-Türkiye İhracat Göstergeleri'!$A:$P,8,0)</f>
        <v>24</v>
      </c>
      <c r="V31" s="25">
        <f>VLOOKUP($A:$A,'3-Türkiye İhracat Göstergeleri'!$A:$P,9,0)</f>
        <v>20</v>
      </c>
      <c r="W31" s="25">
        <f>VLOOKUP($A:$A,'3-Türkiye İhracat Göstergeleri'!$A:$P,10,0)</f>
        <v>28</v>
      </c>
      <c r="X31" s="25">
        <f>VLOOKUP($A:$A,'3-Türkiye İhracat Göstergeleri'!$A:$P,11,0)</f>
        <v>28</v>
      </c>
      <c r="Y31" s="25">
        <f>VLOOKUP($A:$A,'3-Türkiye İhracat Göstergeleri'!$A:$P,12,0)</f>
        <v>0.71154589160316895</v>
      </c>
      <c r="Z31" s="25">
        <f>VLOOKUP($A:$A,'3-Türkiye İhracat Göstergeleri'!$A:$P,13,0)</f>
        <v>17</v>
      </c>
      <c r="AA31" s="25">
        <f>VLOOKUP($A:$A,'3-Türkiye İhracat Göstergeleri'!$A:$P,14,0)</f>
        <v>2060</v>
      </c>
      <c r="AB31" s="25" t="str">
        <f>VLOOKUP($A:$A,'3-Türkiye İhracat Göstergeleri'!$A:$P,15,0)</f>
        <v>0.2</v>
      </c>
      <c r="AC31" s="25">
        <f>VLOOKUP($A:$A,'3-Türkiye İhracat Göstergeleri'!$A:$P,16,0)</f>
        <v>45841</v>
      </c>
      <c r="AD31" s="25">
        <f>VLOOKUP($A:$A,'4-Dünya İthalat Göstergeleri'!$A:$M,2,0)</f>
        <v>8932</v>
      </c>
      <c r="AE31" s="29">
        <f>VLOOKUP($A:$A,'4-Dünya İthalat Göstergeleri'!$A:$M,3,0)</f>
        <v>-8783</v>
      </c>
      <c r="AF31" s="25">
        <f>VLOOKUP($A:$A,'4-Dünya İthalat Göstergeleri'!$A:$M,4,0)</f>
        <v>3413</v>
      </c>
      <c r="AG31" s="25" t="str">
        <f>VLOOKUP($A:$A,'4-Dünya İthalat Göstergeleri'!$A:$M,5,0)</f>
        <v>Tons</v>
      </c>
      <c r="AH31" s="25">
        <f>VLOOKUP($A:$A,'4-Dünya İthalat Göstergeleri'!$A:$M,6,0)</f>
        <v>2617</v>
      </c>
      <c r="AI31" s="25">
        <f>VLOOKUP($A:$A,'4-Dünya İthalat Göstergeleri'!$A:$M,7,0)</f>
        <v>17</v>
      </c>
      <c r="AJ31" s="25">
        <f>VLOOKUP($A:$A,'4-Dünya İthalat Göstergeleri'!$A:$M,8,0)</f>
        <v>15</v>
      </c>
      <c r="AK31" s="25">
        <f>VLOOKUP($A:$A,'4-Dünya İthalat Göstergeleri'!$A:$M,9,0)</f>
        <v>-19</v>
      </c>
      <c r="AL31" s="25">
        <f>VLOOKUP($A:$A,'4-Dünya İthalat Göstergeleri'!$A:$M,10,0)</f>
        <v>0.71154589160316895</v>
      </c>
      <c r="AM31" s="25">
        <f>VLOOKUP($A:$A,'4-Dünya İthalat Göstergeleri'!$A:$M,11,0)</f>
        <v>2060</v>
      </c>
      <c r="AN31" s="25" t="str">
        <f>VLOOKUP($A:$A,'4-Dünya İthalat Göstergeleri'!$A:$M,12,0)</f>
        <v>0.2</v>
      </c>
      <c r="AO31" s="25">
        <f>VLOOKUP($A:$A,'4-Dünya İthalat Göstergeleri'!$A:$M,13,0)</f>
        <v>45539</v>
      </c>
      <c r="AP31" s="11">
        <f>VLOOKUP($A:$A,'5-Dünya Yıllar İhracatı'!$A:$H,2,0)</f>
        <v>700</v>
      </c>
      <c r="AQ31" s="11">
        <f>VLOOKUP($A:$A,'5-Dünya Yıllar İhracatı'!$A:$H,3,0)</f>
        <v>316</v>
      </c>
      <c r="AR31" s="11">
        <f>VLOOKUP($A:$A,'5-Dünya Yıllar İhracatı'!$A:$H,4,0)</f>
        <v>327</v>
      </c>
      <c r="AS31" s="11">
        <f>VLOOKUP($A:$A,'5-Dünya Yıllar İhracatı'!$A:$H,5,0)</f>
        <v>101</v>
      </c>
      <c r="AT31" s="12">
        <f>VLOOKUP($A:$A,'5-Dünya Yıllar İhracatı'!$A:$H,6,0)</f>
        <v>149</v>
      </c>
      <c r="AU31" s="12">
        <f>VLOOKUP($A:$A,'5-Dünya Yıllar İhracatı'!$A:$H,7,0)</f>
        <v>47.524752475247524</v>
      </c>
      <c r="AV31" s="12">
        <f>VLOOKUP($A:$A,'5-Dünya Yıllar İhracatı'!$A:$H,8,0)</f>
        <v>1.3768008138833268E-2</v>
      </c>
      <c r="AW31" s="11">
        <f>VLOOKUP($A:$A,'6-Türkiye Yıllar İhracatı'!$A:$H,2,0)</f>
        <v>1016</v>
      </c>
      <c r="AX31" s="11">
        <f>VLOOKUP($A:$A,'6-Türkiye Yıllar İhracatı'!$A:$H,3,0)</f>
        <v>684</v>
      </c>
      <c r="AY31" s="11">
        <f>VLOOKUP($A:$A,'6-Türkiye Yıllar İhracatı'!$A:$H,4,0)</f>
        <v>766</v>
      </c>
      <c r="AZ31" s="11">
        <f>VLOOKUP($A:$A,'6-Türkiye Yıllar İhracatı'!$A:$H,5,0)</f>
        <v>1535</v>
      </c>
      <c r="BA31" s="12">
        <f>VLOOKUP($A:$A,'6-Türkiye Yıllar İhracatı'!$A:$H,6,0)</f>
        <v>1965</v>
      </c>
      <c r="BB31" s="11">
        <f>VLOOKUP($A:$A,'6-Türkiye Yıllar İhracatı'!$A:$H,7,0)</f>
        <v>28.013029315960914</v>
      </c>
      <c r="BC31" s="12">
        <f>VLOOKUP($A:$A,'6-Türkiye Yıllar İhracatı'!$A:$H,8,0)</f>
        <v>2.5932377860479847</v>
      </c>
      <c r="BD31" s="11">
        <f>VLOOKUP($A:$A,'7-Türkiye Çeyrek Yıllar İhracat'!$A:$G,2,0)</f>
        <v>308</v>
      </c>
      <c r="BE31" s="11">
        <f>VLOOKUP($A:$A,'7-Türkiye Çeyrek Yıllar İhracat'!$A:$G,3,0)</f>
        <v>303</v>
      </c>
      <c r="BF31" s="11">
        <f>VLOOKUP($A:$A,'7-Türkiye Çeyrek Yıllar İhracat'!$A:$G,4,0)</f>
        <v>219</v>
      </c>
      <c r="BG31" s="11">
        <f>VLOOKUP($A:$A,'7-Türkiye Çeyrek Yıllar İhracat'!$A:$G,5,0)</f>
        <v>181</v>
      </c>
      <c r="BH31" s="12">
        <f>VLOOKUP($A:$A,'7-Türkiye Çeyrek Yıllar İhracat'!$A:$G,6,0)</f>
        <v>462</v>
      </c>
      <c r="BI31" s="12">
        <f>VLOOKUP($A:$A,'7-Türkiye Çeyrek Yıllar İhracat'!$A:$G,7,0)</f>
        <v>50</v>
      </c>
      <c r="BJ31" s="11">
        <f>VLOOKUP($A:$A,'8-Türkiye Yıllar İhracat Birim '!$A:$H,2,0)</f>
        <v>1973</v>
      </c>
      <c r="BK31" s="11">
        <f>VLOOKUP($A:$A,'8-Türkiye Yıllar İhracat Birim '!$A:$H,3,0)</f>
        <v>1805</v>
      </c>
      <c r="BL31" s="11">
        <f>VLOOKUP($A:$A,'8-Türkiye Yıllar İhracat Birim '!$A:$H,4,0)</f>
        <v>2293</v>
      </c>
      <c r="BM31" s="11">
        <f>VLOOKUP($A:$A,'8-Türkiye Yıllar İhracat Birim '!$A:$H,5,0)</f>
        <v>2231</v>
      </c>
      <c r="BN31" s="11">
        <f>VLOOKUP($A:$A,'8-Türkiye Yıllar İhracat Birim '!$A:$H,6,0)</f>
        <v>2102</v>
      </c>
      <c r="BO31" s="11">
        <f>VLOOKUP($A:$A,'8-Türkiye Yıllar İhracat Birim '!$A:$H,7,0)</f>
        <v>1965</v>
      </c>
      <c r="BP31" s="12">
        <f>VLOOKUP($A:$A,'8-Türkiye Yıllar İhracat Birim '!$A:$H,8,0)</f>
        <v>935</v>
      </c>
      <c r="BQ31" s="2">
        <f>VLOOKUP($A:$A,'9-Dünya Yıllar İthaları Birim F'!$A:$N,2,0)</f>
        <v>2507</v>
      </c>
      <c r="BR31" s="2" t="str">
        <f>VLOOKUP($A:$A,'9-Dünya Yıllar İthaları Birim F'!$A:$N,3,0)</f>
        <v>US Dollar/Tons</v>
      </c>
      <c r="BS31" s="2">
        <f>VLOOKUP($A:$A,'9-Dünya Yıllar İthaları Birim F'!$A:$N,4,0)</f>
        <v>2446</v>
      </c>
      <c r="BT31" s="2" t="str">
        <f>VLOOKUP($A:$A,'9-Dünya Yıllar İthaları Birim F'!$A:$N,5,0)</f>
        <v>US Dollar/Tons</v>
      </c>
      <c r="BU31" s="2">
        <f>VLOOKUP($A:$A,'9-Dünya Yıllar İthaları Birim F'!$A:$N,6,0)</f>
        <v>2977</v>
      </c>
      <c r="BV31" s="2" t="str">
        <f>VLOOKUP($A:$A,'9-Dünya Yıllar İthaları Birim F'!$A:$N,7,0)</f>
        <v>US Dollar/Tons</v>
      </c>
      <c r="BW31" s="2">
        <f>VLOOKUP($A:$A,'9-Dünya Yıllar İthaları Birim F'!$A:$N,8,0)</f>
        <v>2843</v>
      </c>
      <c r="BX31" s="2" t="str">
        <f>VLOOKUP($A:$A,'9-Dünya Yıllar İthaları Birim F'!$A:$N,9,0)</f>
        <v>US Dollar/Tons</v>
      </c>
      <c r="BY31" s="2">
        <f>VLOOKUP($A:$A,'9-Dünya Yıllar İthaları Birim F'!$A:$N,10,0)</f>
        <v>2617</v>
      </c>
      <c r="BZ31" s="2" t="str">
        <f>VLOOKUP($A:$A,'9-Dünya Yıllar İthaları Birim F'!$A:$N,11,0)</f>
        <v>US Dollar/Tons</v>
      </c>
      <c r="CA31" s="2">
        <f>VLOOKUP($A:$A,'9-Dünya Yıllar İthaları Birim F'!$A:$N,12,0)</f>
        <v>8932</v>
      </c>
      <c r="CB31" s="2">
        <f>VLOOKUP($A:$A,'9-Dünya Yıllar İthaları Birim F'!$A:$N,13,0)</f>
        <v>3413</v>
      </c>
      <c r="CC31" s="2" t="str">
        <f>VLOOKUP($A:$A,'9-Dünya Yıllar İthaları Birim F'!$A:$N,14,0)</f>
        <v>Tons</v>
      </c>
    </row>
    <row r="32" spans="1:81" x14ac:dyDescent="0.3">
      <c r="A32" s="8" t="s">
        <v>41</v>
      </c>
      <c r="B32" s="9">
        <v>8187</v>
      </c>
      <c r="C32" s="9">
        <v>6948</v>
      </c>
      <c r="D32" s="9">
        <v>11408</v>
      </c>
      <c r="E32" s="9">
        <v>12714</v>
      </c>
      <c r="F32" s="49">
        <v>8358</v>
      </c>
      <c r="G32" s="49">
        <f t="shared" si="0"/>
        <v>-34.261444077394998</v>
      </c>
      <c r="H32" s="49">
        <f t="shared" si="1"/>
        <v>0.66582224027913872</v>
      </c>
      <c r="I32" s="9">
        <f>VLOOKUP($A:$A,'2-Dünya Çeyrek Yıllar İthalatı'!$A:$G,2,0)</f>
        <v>2610</v>
      </c>
      <c r="J32" s="9">
        <f>VLOOKUP($A:$A,'2-Dünya Çeyrek Yıllar İthalatı'!$A:$G,3,0)</f>
        <v>1395</v>
      </c>
      <c r="K32" s="9">
        <f>VLOOKUP($A:$A,'2-Dünya Çeyrek Yıllar İthalatı'!$A:$G,4,0)</f>
        <v>1669</v>
      </c>
      <c r="L32" s="9">
        <f>VLOOKUP($A:$A,'2-Dünya Çeyrek Yıllar İthalatı'!$A:$G,5,0)</f>
        <v>1876</v>
      </c>
      <c r="M32" s="10">
        <f>VLOOKUP($A:$A,'2-Dünya Çeyrek Yıllar İthalatı'!$A:$G,6,0)</f>
        <v>1686</v>
      </c>
      <c r="N32" s="10">
        <f>VLOOKUP($A:$A,'2-Dünya Çeyrek Yıllar İthalatı'!$A:$G,7,0)</f>
        <v>-35.402298850574716</v>
      </c>
      <c r="O32" s="8">
        <f>VLOOKUP($A:$A,'3-Türkiye İhracat Göstergeleri'!$A:$P,2,0)</f>
        <v>0</v>
      </c>
      <c r="P32" s="27">
        <f>VLOOKUP($A:$A,'3-Türkiye İhracat Göstergeleri'!$A:$P,3,0)</f>
        <v>0</v>
      </c>
      <c r="Q32" s="27">
        <f>VLOOKUP($A:$A,'3-Türkiye İhracat Göstergeleri'!$A:$P,4,0)</f>
        <v>0</v>
      </c>
      <c r="R32" s="27">
        <f>VLOOKUP($A:$A,'3-Türkiye İhracat Göstergeleri'!$A:$P,5,0)</f>
        <v>0</v>
      </c>
      <c r="S32" s="27">
        <f>VLOOKUP($A:$A,'3-Türkiye İhracat Göstergeleri'!$A:$P,6,0)</f>
        <v>0</v>
      </c>
      <c r="T32" s="27">
        <f>VLOOKUP($A:$A,'3-Türkiye İhracat Göstergeleri'!$A:$P,7,0)</f>
        <v>0</v>
      </c>
      <c r="U32" s="27">
        <f>VLOOKUP($A:$A,'3-Türkiye İhracat Göstergeleri'!$A:$P,8,0)</f>
        <v>0</v>
      </c>
      <c r="V32" s="27">
        <f>VLOOKUP($A:$A,'3-Türkiye İhracat Göstergeleri'!$A:$P,9,0)</f>
        <v>0</v>
      </c>
      <c r="W32" s="27">
        <f>VLOOKUP($A:$A,'3-Türkiye İhracat Göstergeleri'!$A:$P,10,0)</f>
        <v>0</v>
      </c>
      <c r="X32" s="27">
        <f>VLOOKUP($A:$A,'3-Türkiye İhracat Göstergeleri'!$A:$P,11,0)</f>
        <v>29</v>
      </c>
      <c r="Y32" s="27">
        <f>VLOOKUP($A:$A,'3-Türkiye İhracat Göstergeleri'!$A:$P,12,0)</f>
        <v>0.66581958822428189</v>
      </c>
      <c r="Z32" s="27">
        <f>VLOOKUP($A:$A,'3-Türkiye İhracat Göstergeleri'!$A:$P,13,0)</f>
        <v>7</v>
      </c>
      <c r="AA32" s="27">
        <f>VLOOKUP($A:$A,'3-Türkiye İhracat Göstergeleri'!$A:$P,14,0)</f>
        <v>5527</v>
      </c>
      <c r="AB32" s="27" t="str">
        <f>VLOOKUP($A:$A,'3-Türkiye İhracat Göstergeleri'!$A:$P,15,0)</f>
        <v>0.2</v>
      </c>
      <c r="AC32" s="27">
        <f>VLOOKUP($A:$A,'3-Türkiye İhracat Göstergeleri'!$A:$P,16,0)</f>
        <v>26</v>
      </c>
      <c r="AD32" s="27">
        <f>VLOOKUP($A:$A,'4-Dünya İthalat Göstergeleri'!$A:$M,2,0)</f>
        <v>8358</v>
      </c>
      <c r="AE32" s="28">
        <f>VLOOKUP($A:$A,'4-Dünya İthalat Göstergeleri'!$A:$M,3,0)</f>
        <v>-8358</v>
      </c>
      <c r="AF32" s="27">
        <f>VLOOKUP($A:$A,'4-Dünya İthalat Göstergeleri'!$A:$M,4,0)</f>
        <v>2756</v>
      </c>
      <c r="AG32" s="27" t="str">
        <f>VLOOKUP($A:$A,'4-Dünya İthalat Göstergeleri'!$A:$M,5,0)</f>
        <v>Tons</v>
      </c>
      <c r="AH32" s="27">
        <f>VLOOKUP($A:$A,'4-Dünya İthalat Göstergeleri'!$A:$M,6,0)</f>
        <v>3033</v>
      </c>
      <c r="AI32" s="27">
        <f>VLOOKUP($A:$A,'4-Dünya İthalat Göstergeleri'!$A:$M,7,0)</f>
        <v>7</v>
      </c>
      <c r="AJ32" s="27">
        <f>VLOOKUP($A:$A,'4-Dünya İthalat Göstergeleri'!$A:$M,8,0)</f>
        <v>5</v>
      </c>
      <c r="AK32" s="27">
        <f>VLOOKUP($A:$A,'4-Dünya İthalat Göstergeleri'!$A:$M,9,0)</f>
        <v>-34</v>
      </c>
      <c r="AL32" s="27">
        <f>VLOOKUP($A:$A,'4-Dünya İthalat Göstergeleri'!$A:$M,10,0)</f>
        <v>0.66581958822428189</v>
      </c>
      <c r="AM32" s="27">
        <f>VLOOKUP($A:$A,'4-Dünya İthalat Göstergeleri'!$A:$M,11,0)</f>
        <v>5527</v>
      </c>
      <c r="AN32" s="27" t="str">
        <f>VLOOKUP($A:$A,'4-Dünya İthalat Göstergeleri'!$A:$M,12,0)</f>
        <v>0.2</v>
      </c>
      <c r="AO32" s="27">
        <f>VLOOKUP($A:$A,'4-Dünya İthalat Göstergeleri'!$A:$M,13,0)</f>
        <v>45528</v>
      </c>
      <c r="AP32" s="9" t="e">
        <f>VLOOKUP($A:$A,'5-Dünya Yıllar İhracatı'!$A:$H,2,0)</f>
        <v>#N/A</v>
      </c>
      <c r="AQ32" s="9" t="e">
        <f>VLOOKUP($A:$A,'5-Dünya Yıllar İhracatı'!$A:$H,3,0)</f>
        <v>#N/A</v>
      </c>
      <c r="AR32" s="9" t="e">
        <f>VLOOKUP($A:$A,'5-Dünya Yıllar İhracatı'!$A:$H,4,0)</f>
        <v>#N/A</v>
      </c>
      <c r="AS32" s="9" t="e">
        <f>VLOOKUP($A:$A,'5-Dünya Yıllar İhracatı'!$A:$H,5,0)</f>
        <v>#N/A</v>
      </c>
      <c r="AT32" s="10" t="e">
        <f>VLOOKUP($A:$A,'5-Dünya Yıllar İhracatı'!$A:$H,6,0)</f>
        <v>#N/A</v>
      </c>
      <c r="AU32" s="10" t="e">
        <f>VLOOKUP($A:$A,'5-Dünya Yıllar İhracatı'!$A:$H,7,0)</f>
        <v>#N/A</v>
      </c>
      <c r="AV32" s="10" t="e">
        <f>VLOOKUP($A:$A,'5-Dünya Yıllar İhracatı'!$A:$H,8,0)</f>
        <v>#N/A</v>
      </c>
      <c r="AW32" s="9" t="e">
        <f>VLOOKUP($A:$A,'6-Türkiye Yıllar İhracatı'!$A:$H,2,0)</f>
        <v>#N/A</v>
      </c>
      <c r="AX32" s="9" t="e">
        <f>VLOOKUP($A:$A,'6-Türkiye Yıllar İhracatı'!$A:$H,3,0)</f>
        <v>#N/A</v>
      </c>
      <c r="AY32" s="9" t="e">
        <f>VLOOKUP($A:$A,'6-Türkiye Yıllar İhracatı'!$A:$H,4,0)</f>
        <v>#N/A</v>
      </c>
      <c r="AZ32" s="9" t="e">
        <f>VLOOKUP($A:$A,'6-Türkiye Yıllar İhracatı'!$A:$H,5,0)</f>
        <v>#N/A</v>
      </c>
      <c r="BA32" s="10" t="e">
        <f>VLOOKUP($A:$A,'6-Türkiye Yıllar İhracatı'!$A:$H,6,0)</f>
        <v>#N/A</v>
      </c>
      <c r="BB32" s="9" t="e">
        <f>VLOOKUP($A:$A,'6-Türkiye Yıllar İhracatı'!$A:$H,7,0)</f>
        <v>#N/A</v>
      </c>
      <c r="BC32" s="10" t="e">
        <f>VLOOKUP($A:$A,'6-Türkiye Yıllar İhracatı'!$A:$H,8,0)</f>
        <v>#N/A</v>
      </c>
      <c r="BD32" s="9" t="e">
        <f>VLOOKUP($A:$A,'7-Türkiye Çeyrek Yıllar İhracat'!$A:$G,2,0)</f>
        <v>#N/A</v>
      </c>
      <c r="BE32" s="9" t="e">
        <f>VLOOKUP($A:$A,'7-Türkiye Çeyrek Yıllar İhracat'!$A:$G,3,0)</f>
        <v>#N/A</v>
      </c>
      <c r="BF32" s="9" t="e">
        <f>VLOOKUP($A:$A,'7-Türkiye Çeyrek Yıllar İhracat'!$A:$G,4,0)</f>
        <v>#N/A</v>
      </c>
      <c r="BG32" s="9" t="e">
        <f>VLOOKUP($A:$A,'7-Türkiye Çeyrek Yıllar İhracat'!$A:$G,5,0)</f>
        <v>#N/A</v>
      </c>
      <c r="BH32" s="10" t="e">
        <f>VLOOKUP($A:$A,'7-Türkiye Çeyrek Yıllar İhracat'!$A:$G,6,0)</f>
        <v>#N/A</v>
      </c>
      <c r="BI32" s="12" t="e">
        <f>VLOOKUP($A:$A,'7-Türkiye Çeyrek Yıllar İhracat'!$A:$G,7,0)</f>
        <v>#N/A</v>
      </c>
      <c r="BJ32" s="9" t="e">
        <f>VLOOKUP($A:$A,'8-Türkiye Yıllar İhracat Birim '!$A:$H,2,0)</f>
        <v>#N/A</v>
      </c>
      <c r="BK32" s="9" t="e">
        <f>VLOOKUP($A:$A,'8-Türkiye Yıllar İhracat Birim '!$A:$H,3,0)</f>
        <v>#N/A</v>
      </c>
      <c r="BL32" s="9" t="e">
        <f>VLOOKUP($A:$A,'8-Türkiye Yıllar İhracat Birim '!$A:$H,4,0)</f>
        <v>#N/A</v>
      </c>
      <c r="BM32" s="9" t="e">
        <f>VLOOKUP($A:$A,'8-Türkiye Yıllar İhracat Birim '!$A:$H,5,0)</f>
        <v>#N/A</v>
      </c>
      <c r="BN32" s="9" t="e">
        <f>VLOOKUP($A:$A,'8-Türkiye Yıllar İhracat Birim '!$A:$H,6,0)</f>
        <v>#N/A</v>
      </c>
      <c r="BO32" s="9" t="e">
        <f>VLOOKUP($A:$A,'8-Türkiye Yıllar İhracat Birim '!$A:$H,7,0)</f>
        <v>#N/A</v>
      </c>
      <c r="BP32" s="10" t="e">
        <f>VLOOKUP($A:$A,'8-Türkiye Yıllar İhracat Birim '!$A:$H,8,0)</f>
        <v>#N/A</v>
      </c>
      <c r="BQ32" s="2">
        <f>VLOOKUP($A:$A,'9-Dünya Yıllar İthaları Birim F'!$A:$N,2,0)</f>
        <v>2991</v>
      </c>
      <c r="BR32" s="2" t="str">
        <f>VLOOKUP($A:$A,'9-Dünya Yıllar İthaları Birim F'!$A:$N,3,0)</f>
        <v>US Dollar/Tons</v>
      </c>
      <c r="BS32" s="2">
        <f>VLOOKUP($A:$A,'9-Dünya Yıllar İthaları Birim F'!$A:$N,4,0)</f>
        <v>2844</v>
      </c>
      <c r="BT32" s="2" t="str">
        <f>VLOOKUP($A:$A,'9-Dünya Yıllar İthaları Birim F'!$A:$N,5,0)</f>
        <v>US Dollar/Tons</v>
      </c>
      <c r="BU32" s="2">
        <f>VLOOKUP($A:$A,'9-Dünya Yıllar İthaları Birim F'!$A:$N,6,0)</f>
        <v>3259</v>
      </c>
      <c r="BV32" s="2" t="str">
        <f>VLOOKUP($A:$A,'9-Dünya Yıllar İthaları Birim F'!$A:$N,7,0)</f>
        <v>US Dollar/Tons</v>
      </c>
      <c r="BW32" s="2">
        <f>VLOOKUP($A:$A,'9-Dünya Yıllar İthaları Birim F'!$A:$N,8,0)</f>
        <v>3158</v>
      </c>
      <c r="BX32" s="2" t="str">
        <f>VLOOKUP($A:$A,'9-Dünya Yıllar İthaları Birim F'!$A:$N,9,0)</f>
        <v>US Dollar/Tons</v>
      </c>
      <c r="BY32" s="2">
        <f>VLOOKUP($A:$A,'9-Dünya Yıllar İthaları Birim F'!$A:$N,10,0)</f>
        <v>3033</v>
      </c>
      <c r="BZ32" s="2" t="str">
        <f>VLOOKUP($A:$A,'9-Dünya Yıllar İthaları Birim F'!$A:$N,11,0)</f>
        <v>US Dollar/Tons</v>
      </c>
      <c r="CA32" s="2">
        <f>VLOOKUP($A:$A,'9-Dünya Yıllar İthaları Birim F'!$A:$N,12,0)</f>
        <v>8358</v>
      </c>
      <c r="CB32" s="2">
        <f>VLOOKUP($A:$A,'9-Dünya Yıllar İthaları Birim F'!$A:$N,13,0)</f>
        <v>2756</v>
      </c>
      <c r="CC32" s="2" t="str">
        <f>VLOOKUP($A:$A,'9-Dünya Yıllar İthaları Birim F'!$A:$N,14,0)</f>
        <v>Tons</v>
      </c>
    </row>
    <row r="33" spans="1:81" x14ac:dyDescent="0.3">
      <c r="A33" s="6" t="s">
        <v>42</v>
      </c>
      <c r="B33" s="11">
        <v>7990</v>
      </c>
      <c r="C33" s="11">
        <v>9647</v>
      </c>
      <c r="D33" s="11">
        <v>9775</v>
      </c>
      <c r="E33" s="11">
        <v>13209</v>
      </c>
      <c r="F33" s="50">
        <v>8144</v>
      </c>
      <c r="G33" s="50">
        <f t="shared" si="0"/>
        <v>-38.345067756832464</v>
      </c>
      <c r="H33" s="50">
        <f t="shared" si="1"/>
        <v>0.64877438679508315</v>
      </c>
      <c r="I33" s="11">
        <f>VLOOKUP($A:$A,'2-Dünya Çeyrek Yıllar İthalatı'!$A:$G,2,0)</f>
        <v>1929</v>
      </c>
      <c r="J33" s="11">
        <f>VLOOKUP($A:$A,'2-Dünya Çeyrek Yıllar İthalatı'!$A:$G,3,0)</f>
        <v>2040</v>
      </c>
      <c r="K33" s="11">
        <f>VLOOKUP($A:$A,'2-Dünya Çeyrek Yıllar İthalatı'!$A:$G,4,0)</f>
        <v>1985</v>
      </c>
      <c r="L33" s="11">
        <f>VLOOKUP($A:$A,'2-Dünya Çeyrek Yıllar İthalatı'!$A:$G,5,0)</f>
        <v>2158</v>
      </c>
      <c r="M33" s="12">
        <f>VLOOKUP($A:$A,'2-Dünya Çeyrek Yıllar İthalatı'!$A:$G,6,0)</f>
        <v>2550</v>
      </c>
      <c r="N33" s="12">
        <f>VLOOKUP($A:$A,'2-Dünya Çeyrek Yıllar İthalatı'!$A:$G,7,0)</f>
        <v>32.192846034214618</v>
      </c>
      <c r="O33" s="6">
        <f>VLOOKUP($A:$A,'3-Türkiye İhracat Göstergeleri'!$A:$P,2,0)</f>
        <v>0</v>
      </c>
      <c r="P33" s="25">
        <f>VLOOKUP($A:$A,'3-Türkiye İhracat Göstergeleri'!$A:$P,3,0)</f>
        <v>0</v>
      </c>
      <c r="Q33" s="25">
        <f>VLOOKUP($A:$A,'3-Türkiye İhracat Göstergeleri'!$A:$P,4,0)</f>
        <v>0</v>
      </c>
      <c r="R33" s="25">
        <f>VLOOKUP($A:$A,'3-Türkiye İhracat Göstergeleri'!$A:$P,5,0)</f>
        <v>0</v>
      </c>
      <c r="S33" s="25">
        <f>VLOOKUP($A:$A,'3-Türkiye İhracat Göstergeleri'!$A:$P,6,0)</f>
        <v>0</v>
      </c>
      <c r="T33" s="25">
        <f>VLOOKUP($A:$A,'3-Türkiye İhracat Göstergeleri'!$A:$P,7,0)</f>
        <v>0</v>
      </c>
      <c r="U33" s="25">
        <f>VLOOKUP($A:$A,'3-Türkiye İhracat Göstergeleri'!$A:$P,8,0)</f>
        <v>0</v>
      </c>
      <c r="V33" s="25">
        <f>VLOOKUP($A:$A,'3-Türkiye İhracat Göstergeleri'!$A:$P,9,0)</f>
        <v>0</v>
      </c>
      <c r="W33" s="25">
        <f>VLOOKUP($A:$A,'3-Türkiye İhracat Göstergeleri'!$A:$P,10,0)</f>
        <v>0</v>
      </c>
      <c r="X33" s="25">
        <f>VLOOKUP($A:$A,'3-Türkiye İhracat Göstergeleri'!$A:$P,11,0)</f>
        <v>30</v>
      </c>
      <c r="Y33" s="25">
        <f>VLOOKUP($A:$A,'3-Türkiye İhracat Göstergeleri'!$A:$P,12,0)</f>
        <v>0.64877180264400003</v>
      </c>
      <c r="Z33" s="25">
        <f>VLOOKUP($A:$A,'3-Türkiye İhracat Göstergeleri'!$A:$P,13,0)</f>
        <v>4</v>
      </c>
      <c r="AA33" s="25">
        <f>VLOOKUP($A:$A,'3-Türkiye İhracat Göstergeleri'!$A:$P,14,0)</f>
        <v>2697</v>
      </c>
      <c r="AB33" s="25" t="str">
        <f>VLOOKUP($A:$A,'3-Türkiye İhracat Göstergeleri'!$A:$P,15,0)</f>
        <v>0.48</v>
      </c>
      <c r="AC33" s="25">
        <f>VLOOKUP($A:$A,'3-Türkiye İhracat Göstergeleri'!$A:$P,16,0)</f>
        <v>0</v>
      </c>
      <c r="AD33" s="25">
        <f>VLOOKUP($A:$A,'4-Dünya İthalat Göstergeleri'!$A:$M,2,0)</f>
        <v>8144</v>
      </c>
      <c r="AE33" s="25">
        <f>VLOOKUP($A:$A,'4-Dünya İthalat Göstergeleri'!$A:$M,3,0)</f>
        <v>1714</v>
      </c>
      <c r="AF33" s="25">
        <f>VLOOKUP($A:$A,'4-Dünya İthalat Göstergeleri'!$A:$M,4,0)</f>
        <v>3643</v>
      </c>
      <c r="AG33" s="25" t="str">
        <f>VLOOKUP($A:$A,'4-Dünya İthalat Göstergeleri'!$A:$M,5,0)</f>
        <v>Tons</v>
      </c>
      <c r="AH33" s="25">
        <f>VLOOKUP($A:$A,'4-Dünya İthalat Göstergeleri'!$A:$M,6,0)</f>
        <v>2236</v>
      </c>
      <c r="AI33" s="25">
        <f>VLOOKUP($A:$A,'4-Dünya İthalat Göstergeleri'!$A:$M,7,0)</f>
        <v>4</v>
      </c>
      <c r="AJ33" s="25">
        <f>VLOOKUP($A:$A,'4-Dünya İthalat Göstergeleri'!$A:$M,8,0)</f>
        <v>10</v>
      </c>
      <c r="AK33" s="25">
        <f>VLOOKUP($A:$A,'4-Dünya İthalat Göstergeleri'!$A:$M,9,0)</f>
        <v>-38</v>
      </c>
      <c r="AL33" s="25">
        <f>VLOOKUP($A:$A,'4-Dünya İthalat Göstergeleri'!$A:$M,10,0)</f>
        <v>0.64877180264400003</v>
      </c>
      <c r="AM33" s="25">
        <f>VLOOKUP($A:$A,'4-Dünya İthalat Göstergeleri'!$A:$M,11,0)</f>
        <v>2697</v>
      </c>
      <c r="AN33" s="25" t="str">
        <f>VLOOKUP($A:$A,'4-Dünya İthalat Göstergeleri'!$A:$M,12,0)</f>
        <v>0.48</v>
      </c>
      <c r="AO33" s="25">
        <f>VLOOKUP($A:$A,'4-Dünya İthalat Göstergeleri'!$A:$M,13,0)</f>
        <v>45386</v>
      </c>
      <c r="AP33" s="11">
        <f>VLOOKUP($A:$A,'5-Dünya Yıllar İhracatı'!$A:$H,2,0)</f>
        <v>15365</v>
      </c>
      <c r="AQ33" s="11">
        <f>VLOOKUP($A:$A,'5-Dünya Yıllar İhracatı'!$A:$H,3,0)</f>
        <v>14540</v>
      </c>
      <c r="AR33" s="11">
        <f>VLOOKUP($A:$A,'5-Dünya Yıllar İhracatı'!$A:$H,4,0)</f>
        <v>11485</v>
      </c>
      <c r="AS33" s="11">
        <f>VLOOKUP($A:$A,'5-Dünya Yıllar İhracatı'!$A:$H,5,0)</f>
        <v>10851</v>
      </c>
      <c r="AT33" s="12">
        <f>VLOOKUP($A:$A,'5-Dünya Yıllar İhracatı'!$A:$H,6,0)</f>
        <v>9858</v>
      </c>
      <c r="AU33" s="12">
        <f>VLOOKUP($A:$A,'5-Dünya Yıllar İhracatı'!$A:$H,7,0)</f>
        <v>-9.1512303013547136</v>
      </c>
      <c r="AV33" s="12">
        <f>VLOOKUP($A:$A,'5-Dünya Yıllar İhracatı'!$A:$H,8,0)</f>
        <v>0.9109062029034789</v>
      </c>
      <c r="AW33" s="11" t="e">
        <f>VLOOKUP($A:$A,'6-Türkiye Yıllar İhracatı'!$A:$H,2,0)</f>
        <v>#N/A</v>
      </c>
      <c r="AX33" s="11" t="e">
        <f>VLOOKUP($A:$A,'6-Türkiye Yıllar İhracatı'!$A:$H,3,0)</f>
        <v>#N/A</v>
      </c>
      <c r="AY33" s="11" t="e">
        <f>VLOOKUP($A:$A,'6-Türkiye Yıllar İhracatı'!$A:$H,4,0)</f>
        <v>#N/A</v>
      </c>
      <c r="AZ33" s="11" t="e">
        <f>VLOOKUP($A:$A,'6-Türkiye Yıllar İhracatı'!$A:$H,5,0)</f>
        <v>#N/A</v>
      </c>
      <c r="BA33" s="12" t="e">
        <f>VLOOKUP($A:$A,'6-Türkiye Yıllar İhracatı'!$A:$H,6,0)</f>
        <v>#N/A</v>
      </c>
      <c r="BB33" s="11" t="e">
        <f>VLOOKUP($A:$A,'6-Türkiye Yıllar İhracatı'!$A:$H,7,0)</f>
        <v>#N/A</v>
      </c>
      <c r="BC33" s="12" t="e">
        <f>VLOOKUP($A:$A,'6-Türkiye Yıllar İhracatı'!$A:$H,8,0)</f>
        <v>#N/A</v>
      </c>
      <c r="BD33" s="11" t="e">
        <f>VLOOKUP($A:$A,'7-Türkiye Çeyrek Yıllar İhracat'!$A:$G,2,0)</f>
        <v>#N/A</v>
      </c>
      <c r="BE33" s="11" t="e">
        <f>VLOOKUP($A:$A,'7-Türkiye Çeyrek Yıllar İhracat'!$A:$G,3,0)</f>
        <v>#N/A</v>
      </c>
      <c r="BF33" s="11" t="e">
        <f>VLOOKUP($A:$A,'7-Türkiye Çeyrek Yıllar İhracat'!$A:$G,4,0)</f>
        <v>#N/A</v>
      </c>
      <c r="BG33" s="11" t="e">
        <f>VLOOKUP($A:$A,'7-Türkiye Çeyrek Yıllar İhracat'!$A:$G,5,0)</f>
        <v>#N/A</v>
      </c>
      <c r="BH33" s="12" t="e">
        <f>VLOOKUP($A:$A,'7-Türkiye Çeyrek Yıllar İhracat'!$A:$G,6,0)</f>
        <v>#N/A</v>
      </c>
      <c r="BI33" s="12" t="e">
        <f>VLOOKUP($A:$A,'7-Türkiye Çeyrek Yıllar İhracat'!$A:$G,7,0)</f>
        <v>#N/A</v>
      </c>
      <c r="BJ33" s="11" t="e">
        <f>VLOOKUP($A:$A,'8-Türkiye Yıllar İhracat Birim '!$A:$H,2,0)</f>
        <v>#N/A</v>
      </c>
      <c r="BK33" s="11" t="e">
        <f>VLOOKUP($A:$A,'8-Türkiye Yıllar İhracat Birim '!$A:$H,3,0)</f>
        <v>#N/A</v>
      </c>
      <c r="BL33" s="11" t="e">
        <f>VLOOKUP($A:$A,'8-Türkiye Yıllar İhracat Birim '!$A:$H,4,0)</f>
        <v>#N/A</v>
      </c>
      <c r="BM33" s="11" t="e">
        <f>VLOOKUP($A:$A,'8-Türkiye Yıllar İhracat Birim '!$A:$H,5,0)</f>
        <v>#N/A</v>
      </c>
      <c r="BN33" s="11" t="e">
        <f>VLOOKUP($A:$A,'8-Türkiye Yıllar İhracat Birim '!$A:$H,6,0)</f>
        <v>#N/A</v>
      </c>
      <c r="BO33" s="11" t="e">
        <f>VLOOKUP($A:$A,'8-Türkiye Yıllar İhracat Birim '!$A:$H,7,0)</f>
        <v>#N/A</v>
      </c>
      <c r="BP33" s="12" t="e">
        <f>VLOOKUP($A:$A,'8-Türkiye Yıllar İhracat Birim '!$A:$H,8,0)</f>
        <v>#N/A</v>
      </c>
      <c r="BQ33" s="2">
        <f>VLOOKUP($A:$A,'9-Dünya Yıllar İthaları Birim F'!$A:$N,2,0)</f>
        <v>3053</v>
      </c>
      <c r="BR33" s="2" t="str">
        <f>VLOOKUP($A:$A,'9-Dünya Yıllar İthaları Birim F'!$A:$N,3,0)</f>
        <v>US Dollar/Tons</v>
      </c>
      <c r="BS33" s="2">
        <f>VLOOKUP($A:$A,'9-Dünya Yıllar İthaları Birim F'!$A:$N,4,0)</f>
        <v>2820</v>
      </c>
      <c r="BT33" s="2" t="str">
        <f>VLOOKUP($A:$A,'9-Dünya Yıllar İthaları Birim F'!$A:$N,5,0)</f>
        <v>US Dollar/Tons</v>
      </c>
      <c r="BU33" s="2">
        <f>VLOOKUP($A:$A,'9-Dünya Yıllar İthaları Birim F'!$A:$N,6,0)</f>
        <v>2475</v>
      </c>
      <c r="BV33" s="2" t="str">
        <f>VLOOKUP($A:$A,'9-Dünya Yıllar İthaları Birim F'!$A:$N,7,0)</f>
        <v>US Dollar/Tons</v>
      </c>
      <c r="BW33" s="2">
        <f>VLOOKUP($A:$A,'9-Dünya Yıllar İthaları Birim F'!$A:$N,8,0)</f>
        <v>2999</v>
      </c>
      <c r="BX33" s="2" t="str">
        <f>VLOOKUP($A:$A,'9-Dünya Yıllar İthaları Birim F'!$A:$N,9,0)</f>
        <v>US Dollar/Tons</v>
      </c>
      <c r="BY33" s="2">
        <f>VLOOKUP($A:$A,'9-Dünya Yıllar İthaları Birim F'!$A:$N,10,0)</f>
        <v>2236</v>
      </c>
      <c r="BZ33" s="2" t="str">
        <f>VLOOKUP($A:$A,'9-Dünya Yıllar İthaları Birim F'!$A:$N,11,0)</f>
        <v>US Dollar/Tons</v>
      </c>
      <c r="CA33" s="2">
        <f>VLOOKUP($A:$A,'9-Dünya Yıllar İthaları Birim F'!$A:$N,12,0)</f>
        <v>8144</v>
      </c>
      <c r="CB33" s="2">
        <f>VLOOKUP($A:$A,'9-Dünya Yıllar İthaları Birim F'!$A:$N,13,0)</f>
        <v>3643</v>
      </c>
      <c r="CC33" s="2" t="str">
        <f>VLOOKUP($A:$A,'9-Dünya Yıllar İthaları Birim F'!$A:$N,14,0)</f>
        <v>Tons</v>
      </c>
    </row>
    <row r="34" spans="1:81" x14ac:dyDescent="0.3">
      <c r="A34" s="8" t="s">
        <v>43</v>
      </c>
      <c r="B34" s="9">
        <v>5548</v>
      </c>
      <c r="C34" s="9">
        <v>6355</v>
      </c>
      <c r="D34" s="9">
        <v>5843</v>
      </c>
      <c r="E34" s="9">
        <v>4301</v>
      </c>
      <c r="F34" s="49">
        <v>8055</v>
      </c>
      <c r="G34" s="49">
        <f t="shared" si="0"/>
        <v>87.282027435480131</v>
      </c>
      <c r="H34" s="49">
        <f t="shared" si="1"/>
        <v>0.64168439165451807</v>
      </c>
      <c r="I34" s="9" t="e">
        <f>VLOOKUP($A:$A,'2-Dünya Çeyrek Yıllar İthalatı'!$A:$G,2,0)</f>
        <v>#N/A</v>
      </c>
      <c r="J34" s="9" t="e">
        <f>VLOOKUP($A:$A,'2-Dünya Çeyrek Yıllar İthalatı'!$A:$G,3,0)</f>
        <v>#N/A</v>
      </c>
      <c r="K34" s="9" t="e">
        <f>VLOOKUP($A:$A,'2-Dünya Çeyrek Yıllar İthalatı'!$A:$G,4,0)</f>
        <v>#N/A</v>
      </c>
      <c r="L34" s="9" t="e">
        <f>VLOOKUP($A:$A,'2-Dünya Çeyrek Yıllar İthalatı'!$A:$G,5,0)</f>
        <v>#N/A</v>
      </c>
      <c r="M34" s="10" t="e">
        <f>VLOOKUP($A:$A,'2-Dünya Çeyrek Yıllar İthalatı'!$A:$G,6,0)</f>
        <v>#N/A</v>
      </c>
      <c r="N34" s="10" t="e">
        <f>VLOOKUP($A:$A,'2-Dünya Çeyrek Yıllar İthalatı'!$A:$G,7,0)</f>
        <v>#N/A</v>
      </c>
      <c r="O34" s="8">
        <f>VLOOKUP($A:$A,'3-Türkiye İhracat Göstergeleri'!$A:$P,2,0)</f>
        <v>11</v>
      </c>
      <c r="P34" s="27">
        <f>VLOOKUP($A:$A,'3-Türkiye İhracat Göstergeleri'!$A:$P,3,0)</f>
        <v>-30</v>
      </c>
      <c r="Q34" s="27">
        <f>VLOOKUP($A:$A,'3-Türkiye İhracat Göstergeleri'!$A:$P,4,0)</f>
        <v>1.4516852746324598E-2</v>
      </c>
      <c r="R34" s="27">
        <f>VLOOKUP($A:$A,'3-Türkiye İhracat Göstergeleri'!$A:$P,5,0)</f>
        <v>1</v>
      </c>
      <c r="S34" s="27" t="str">
        <f>VLOOKUP($A:$A,'3-Türkiye İhracat Göstergeleri'!$A:$P,6,0)</f>
        <v>Tons</v>
      </c>
      <c r="T34" s="27">
        <f>VLOOKUP($A:$A,'3-Türkiye İhracat Göstergeleri'!$A:$P,7,0)</f>
        <v>11000</v>
      </c>
      <c r="U34" s="27">
        <f>VLOOKUP($A:$A,'3-Türkiye İhracat Göstergeleri'!$A:$P,8,0)</f>
        <v>0</v>
      </c>
      <c r="V34" s="27">
        <f>VLOOKUP($A:$A,'3-Türkiye İhracat Göstergeleri'!$A:$P,9,0)</f>
        <v>0</v>
      </c>
      <c r="W34" s="27">
        <f>VLOOKUP($A:$A,'3-Türkiye İhracat Göstergeleri'!$A:$P,10,0)</f>
        <v>-73</v>
      </c>
      <c r="X34" s="27">
        <f>VLOOKUP($A:$A,'3-Türkiye İhracat Göstergeleri'!$A:$P,11,0)</f>
        <v>31</v>
      </c>
      <c r="Y34" s="27">
        <f>VLOOKUP($A:$A,'3-Türkiye İhracat Göstergeleri'!$A:$P,12,0)</f>
        <v>0.64168183574378934</v>
      </c>
      <c r="Z34" s="27">
        <f>VLOOKUP($A:$A,'3-Türkiye İhracat Göstergeleri'!$A:$P,13,0)</f>
        <v>4</v>
      </c>
      <c r="AA34" s="27">
        <f>VLOOKUP($A:$A,'3-Türkiye İhracat Göstergeleri'!$A:$P,14,0)</f>
        <v>2783</v>
      </c>
      <c r="AB34" s="27" t="str">
        <f>VLOOKUP($A:$A,'3-Türkiye İhracat Göstergeleri'!$A:$P,15,0)</f>
        <v>0.31</v>
      </c>
      <c r="AC34" s="27">
        <f>VLOOKUP($A:$A,'3-Türkiye İhracat Göstergeleri'!$A:$P,16,0)</f>
        <v>45846</v>
      </c>
      <c r="AD34" s="27">
        <f>VLOOKUP($A:$A,'4-Dünya İthalat Göstergeleri'!$A:$M,2,0)</f>
        <v>8055</v>
      </c>
      <c r="AE34" s="28">
        <f>VLOOKUP($A:$A,'4-Dünya İthalat Göstergeleri'!$A:$M,3,0)</f>
        <v>-6733</v>
      </c>
      <c r="AF34" s="27">
        <f>VLOOKUP($A:$A,'4-Dünya İthalat Göstergeleri'!$A:$M,4,0)</f>
        <v>3373</v>
      </c>
      <c r="AG34" s="27" t="str">
        <f>VLOOKUP($A:$A,'4-Dünya İthalat Göstergeleri'!$A:$M,5,0)</f>
        <v>Tons</v>
      </c>
      <c r="AH34" s="27">
        <f>VLOOKUP($A:$A,'4-Dünya İthalat Göstergeleri'!$A:$M,6,0)</f>
        <v>2388</v>
      </c>
      <c r="AI34" s="27">
        <f>VLOOKUP($A:$A,'4-Dünya İthalat Göstergeleri'!$A:$M,7,0)</f>
        <v>4</v>
      </c>
      <c r="AJ34" s="27">
        <f>VLOOKUP($A:$A,'4-Dünya İthalat Göstergeleri'!$A:$M,8,0)</f>
        <v>8</v>
      </c>
      <c r="AK34" s="27">
        <f>VLOOKUP($A:$A,'4-Dünya İthalat Göstergeleri'!$A:$M,9,0)</f>
        <v>87</v>
      </c>
      <c r="AL34" s="27">
        <f>VLOOKUP($A:$A,'4-Dünya İthalat Göstergeleri'!$A:$M,10,0)</f>
        <v>0.64168183574378934</v>
      </c>
      <c r="AM34" s="27">
        <f>VLOOKUP($A:$A,'4-Dünya İthalat Göstergeleri'!$A:$M,11,0)</f>
        <v>2783</v>
      </c>
      <c r="AN34" s="27" t="str">
        <f>VLOOKUP($A:$A,'4-Dünya İthalat Göstergeleri'!$A:$M,12,0)</f>
        <v>0.31</v>
      </c>
      <c r="AO34" s="27">
        <f>VLOOKUP($A:$A,'4-Dünya İthalat Göstergeleri'!$A:$M,13,0)</f>
        <v>45359</v>
      </c>
      <c r="AP34" s="13">
        <f>VLOOKUP($A:$A,'5-Dünya Yıllar İhracatı'!$A:$H,2,0)</f>
        <v>99</v>
      </c>
      <c r="AQ34" s="13">
        <f>VLOOKUP($A:$A,'5-Dünya Yıllar İhracatı'!$A:$H,3,0)</f>
        <v>178</v>
      </c>
      <c r="AR34" s="13">
        <f>VLOOKUP($A:$A,'5-Dünya Yıllar İhracatı'!$A:$H,4,0)</f>
        <v>1060</v>
      </c>
      <c r="AS34" s="13">
        <f>VLOOKUP($A:$A,'5-Dünya Yıllar İhracatı'!$A:$H,5,0)</f>
        <v>1669</v>
      </c>
      <c r="AT34" s="13">
        <f>VLOOKUP($A:$A,'5-Dünya Yıllar İhracatı'!$A:$H,6,0)</f>
        <v>1322</v>
      </c>
      <c r="AU34" s="13">
        <f>VLOOKUP($A:$A,'5-Dünya Yıllar İhracatı'!$A:$H,7,0)</f>
        <v>-20.790892750149791</v>
      </c>
      <c r="AV34" s="13">
        <f>VLOOKUP($A:$A,'5-Dünya Yıllar İhracatı'!$A:$H,8,0)</f>
        <v>0.1221564212049502</v>
      </c>
      <c r="AW34" s="9">
        <f>VLOOKUP($A:$A,'6-Türkiye Yıllar İhracatı'!$A:$H,2,0)</f>
        <v>0</v>
      </c>
      <c r="AX34" s="9">
        <f>VLOOKUP($A:$A,'6-Türkiye Yıllar İhracatı'!$A:$H,3,0)</f>
        <v>45</v>
      </c>
      <c r="AY34" s="9">
        <f>VLOOKUP($A:$A,'6-Türkiye Yıllar İhracatı'!$A:$H,4,0)</f>
        <v>2</v>
      </c>
      <c r="AZ34" s="9">
        <f>VLOOKUP($A:$A,'6-Türkiye Yıllar İhracatı'!$A:$H,5,0)</f>
        <v>41</v>
      </c>
      <c r="BA34" s="10">
        <f>VLOOKUP($A:$A,'6-Türkiye Yıllar İhracatı'!$A:$H,6,0)</f>
        <v>11</v>
      </c>
      <c r="BB34" s="9">
        <f>VLOOKUP($A:$A,'6-Türkiye Yıllar İhracatı'!$A:$H,7,0)</f>
        <v>-73.170731707317074</v>
      </c>
      <c r="BC34" s="10">
        <f>VLOOKUP($A:$A,'6-Türkiye Yıllar İhracatı'!$A:$H,8,0)</f>
        <v>1.4516852746324598E-2</v>
      </c>
      <c r="BD34" s="9">
        <f>VLOOKUP($A:$A,'7-Türkiye Çeyrek Yıllar İhracat'!$A:$G,2,0)</f>
        <v>0</v>
      </c>
      <c r="BE34" s="9">
        <f>VLOOKUP($A:$A,'7-Türkiye Çeyrek Yıllar İhracat'!$A:$G,3,0)</f>
        <v>10</v>
      </c>
      <c r="BF34" s="9">
        <f>VLOOKUP($A:$A,'7-Türkiye Çeyrek Yıllar İhracat'!$A:$G,4,0)</f>
        <v>0</v>
      </c>
      <c r="BG34" s="9">
        <f>VLOOKUP($A:$A,'7-Türkiye Çeyrek Yıllar İhracat'!$A:$G,5,0)</f>
        <v>7</v>
      </c>
      <c r="BH34" s="10">
        <f>VLOOKUP($A:$A,'7-Türkiye Çeyrek Yıllar İhracat'!$A:$G,6,0)</f>
        <v>8</v>
      </c>
      <c r="BI34" s="12">
        <f>VLOOKUP($A:$A,'7-Türkiye Çeyrek Yıllar İhracat'!$A:$G,7,0)</f>
        <v>100</v>
      </c>
      <c r="BJ34" s="9">
        <f>VLOOKUP($A:$A,'8-Türkiye Yıllar İhracat Birim '!$A:$H,2,0)</f>
        <v>0</v>
      </c>
      <c r="BK34" s="9">
        <f>VLOOKUP($A:$A,'8-Türkiye Yıllar İhracat Birim '!$A:$H,3,0)</f>
        <v>2647</v>
      </c>
      <c r="BL34" s="9">
        <f>VLOOKUP($A:$A,'8-Türkiye Yıllar İhracat Birim '!$A:$H,4,0)</f>
        <v>0</v>
      </c>
      <c r="BM34" s="9">
        <f>VLOOKUP($A:$A,'8-Türkiye Yıllar İhracat Birim '!$A:$H,5,0)</f>
        <v>4100</v>
      </c>
      <c r="BN34" s="9">
        <f>VLOOKUP($A:$A,'8-Türkiye Yıllar İhracat Birim '!$A:$H,6,0)</f>
        <v>11000</v>
      </c>
      <c r="BO34" s="9">
        <f>VLOOKUP($A:$A,'8-Türkiye Yıllar İhracat Birim '!$A:$H,7,0)</f>
        <v>11</v>
      </c>
      <c r="BP34" s="10">
        <f>VLOOKUP($A:$A,'8-Türkiye Yıllar İhracat Birim '!$A:$H,8,0)</f>
        <v>1</v>
      </c>
      <c r="BQ34" s="2">
        <f>VLOOKUP($A:$A,'9-Dünya Yıllar İthaları Birim F'!$A:$N,2,0)</f>
        <v>2268</v>
      </c>
      <c r="BR34" s="2" t="str">
        <f>VLOOKUP($A:$A,'9-Dünya Yıllar İthaları Birim F'!$A:$N,3,0)</f>
        <v>US Dollar/Tons</v>
      </c>
      <c r="BS34" s="2">
        <f>VLOOKUP($A:$A,'9-Dünya Yıllar İthaları Birim F'!$A:$N,4,0)</f>
        <v>1966</v>
      </c>
      <c r="BT34" s="2" t="str">
        <f>VLOOKUP($A:$A,'9-Dünya Yıllar İthaları Birim F'!$A:$N,5,0)</f>
        <v>US Dollar/Tons</v>
      </c>
      <c r="BU34" s="2">
        <f>VLOOKUP($A:$A,'9-Dünya Yıllar İthaları Birim F'!$A:$N,6,0)</f>
        <v>2083</v>
      </c>
      <c r="BV34" s="2" t="str">
        <f>VLOOKUP($A:$A,'9-Dünya Yıllar İthaları Birim F'!$A:$N,7,0)</f>
        <v>US Dollar/Tons</v>
      </c>
      <c r="BW34" s="2">
        <f>VLOOKUP($A:$A,'9-Dünya Yıllar İthaları Birim F'!$A:$N,8,0)</f>
        <v>0</v>
      </c>
      <c r="BX34" s="2">
        <f>VLOOKUP($A:$A,'9-Dünya Yıllar İthaları Birim F'!$A:$N,9,0)</f>
        <v>0</v>
      </c>
      <c r="BY34" s="2">
        <f>VLOOKUP($A:$A,'9-Dünya Yıllar İthaları Birim F'!$A:$N,10,0)</f>
        <v>2388</v>
      </c>
      <c r="BZ34" s="2" t="str">
        <f>VLOOKUP($A:$A,'9-Dünya Yıllar İthaları Birim F'!$A:$N,11,0)</f>
        <v>US Dollar/Tons</v>
      </c>
      <c r="CA34" s="2">
        <f>VLOOKUP($A:$A,'9-Dünya Yıllar İthaları Birim F'!$A:$N,12,0)</f>
        <v>8055</v>
      </c>
      <c r="CB34" s="2">
        <f>VLOOKUP($A:$A,'9-Dünya Yıllar İthaları Birim F'!$A:$N,13,0)</f>
        <v>3373</v>
      </c>
      <c r="CC34" s="2" t="str">
        <f>VLOOKUP($A:$A,'9-Dünya Yıllar İthaları Birim F'!$A:$N,14,0)</f>
        <v>Tons</v>
      </c>
    </row>
    <row r="35" spans="1:81" x14ac:dyDescent="0.3">
      <c r="A35" s="6" t="s">
        <v>44</v>
      </c>
      <c r="B35" s="11">
        <v>15617</v>
      </c>
      <c r="C35" s="11">
        <v>14208</v>
      </c>
      <c r="D35" s="11">
        <v>14623</v>
      </c>
      <c r="E35" s="11">
        <v>11692</v>
      </c>
      <c r="F35" s="50">
        <v>7889</v>
      </c>
      <c r="G35" s="50">
        <f t="shared" si="0"/>
        <v>-32.526513855627783</v>
      </c>
      <c r="H35" s="50">
        <f t="shared" si="1"/>
        <v>0.62846035577436288</v>
      </c>
      <c r="I35" s="11">
        <f>VLOOKUP($A:$A,'2-Dünya Çeyrek Yıllar İthalatı'!$A:$G,2,0)</f>
        <v>1490</v>
      </c>
      <c r="J35" s="11">
        <f>VLOOKUP($A:$A,'2-Dünya Çeyrek Yıllar İthalatı'!$A:$G,3,0)</f>
        <v>2944</v>
      </c>
      <c r="K35" s="11">
        <f>VLOOKUP($A:$A,'2-Dünya Çeyrek Yıllar İthalatı'!$A:$G,4,0)</f>
        <v>1900</v>
      </c>
      <c r="L35" s="11">
        <f>VLOOKUP($A:$A,'2-Dünya Çeyrek Yıllar İthalatı'!$A:$G,5,0)</f>
        <v>1613</v>
      </c>
      <c r="M35" s="12">
        <f>VLOOKUP($A:$A,'2-Dünya Çeyrek Yıllar İthalatı'!$A:$G,6,0)</f>
        <v>1637</v>
      </c>
      <c r="N35" s="12">
        <f>VLOOKUP($A:$A,'2-Dünya Çeyrek Yıllar İthalatı'!$A:$G,7,0)</f>
        <v>9.8657718120805367</v>
      </c>
      <c r="O35" s="6">
        <f>VLOOKUP($A:$A,'3-Türkiye İhracat Göstergeleri'!$A:$P,2,0)</f>
        <v>49</v>
      </c>
      <c r="P35" s="25">
        <f>VLOOKUP($A:$A,'3-Türkiye İhracat Göstergeleri'!$A:$P,3,0)</f>
        <v>-1390</v>
      </c>
      <c r="Q35" s="25">
        <f>VLOOKUP($A:$A,'3-Türkiye İhracat Göstergeleri'!$A:$P,4,0)</f>
        <v>6.4665980415445939E-2</v>
      </c>
      <c r="R35" s="25">
        <f>VLOOKUP($A:$A,'3-Türkiye İhracat Göstergeleri'!$A:$P,5,0)</f>
        <v>23</v>
      </c>
      <c r="S35" s="25" t="str">
        <f>VLOOKUP($A:$A,'3-Türkiye İhracat Göstergeleri'!$A:$P,6,0)</f>
        <v>Tons</v>
      </c>
      <c r="T35" s="25">
        <f>VLOOKUP($A:$A,'3-Türkiye İhracat Göstergeleri'!$A:$P,7,0)</f>
        <v>2130</v>
      </c>
      <c r="U35" s="25">
        <f>VLOOKUP($A:$A,'3-Türkiye İhracat Göstergeleri'!$A:$P,8,0)</f>
        <v>0</v>
      </c>
      <c r="V35" s="25">
        <f>VLOOKUP($A:$A,'3-Türkiye İhracat Göstergeleri'!$A:$P,9,0)</f>
        <v>0</v>
      </c>
      <c r="W35" s="25">
        <f>VLOOKUP($A:$A,'3-Türkiye İhracat Göstergeleri'!$A:$P,10,0)</f>
        <v>0</v>
      </c>
      <c r="X35" s="25">
        <f>VLOOKUP($A:$A,'3-Türkiye İhracat Göstergeleri'!$A:$P,11,0)</f>
        <v>32</v>
      </c>
      <c r="Y35" s="25">
        <f>VLOOKUP($A:$A,'3-Türkiye İhracat Göstergeleri'!$A:$P,12,0)</f>
        <v>0.62845785253665465</v>
      </c>
      <c r="Z35" s="25">
        <f>VLOOKUP($A:$A,'3-Türkiye İhracat Göstergeleri'!$A:$P,13,0)</f>
        <v>-14</v>
      </c>
      <c r="AA35" s="25">
        <f>VLOOKUP($A:$A,'3-Türkiye İhracat Göstergeleri'!$A:$P,14,0)</f>
        <v>3664</v>
      </c>
      <c r="AB35" s="25" t="str">
        <f>VLOOKUP($A:$A,'3-Türkiye İhracat Göstergeleri'!$A:$P,15,0)</f>
        <v>0.16</v>
      </c>
      <c r="AC35" s="25">
        <f>VLOOKUP($A:$A,'3-Türkiye İhracat Göstergeleri'!$A:$P,16,0)</f>
        <v>8</v>
      </c>
      <c r="AD35" s="25">
        <f>VLOOKUP($A:$A,'4-Dünya İthalat Göstergeleri'!$A:$M,2,0)</f>
        <v>7889</v>
      </c>
      <c r="AE35" s="25">
        <f>VLOOKUP($A:$A,'4-Dünya İthalat Göstergeleri'!$A:$M,3,0)</f>
        <v>209752</v>
      </c>
      <c r="AF35" s="25">
        <f>VLOOKUP($A:$A,'4-Dünya İthalat Göstergeleri'!$A:$M,4,0)</f>
        <v>3024</v>
      </c>
      <c r="AG35" s="25" t="str">
        <f>VLOOKUP($A:$A,'4-Dünya İthalat Göstergeleri'!$A:$M,5,0)</f>
        <v>Tons</v>
      </c>
      <c r="AH35" s="25">
        <f>VLOOKUP($A:$A,'4-Dünya İthalat Göstergeleri'!$A:$M,6,0)</f>
        <v>2609</v>
      </c>
      <c r="AI35" s="25">
        <f>VLOOKUP($A:$A,'4-Dünya İthalat Göstergeleri'!$A:$M,7,0)</f>
        <v>-14</v>
      </c>
      <c r="AJ35" s="25">
        <f>VLOOKUP($A:$A,'4-Dünya İthalat Göstergeleri'!$A:$M,8,0)</f>
        <v>-17</v>
      </c>
      <c r="AK35" s="25">
        <f>VLOOKUP($A:$A,'4-Dünya İthalat Göstergeleri'!$A:$M,9,0)</f>
        <v>-33</v>
      </c>
      <c r="AL35" s="25">
        <f>VLOOKUP($A:$A,'4-Dünya İthalat Göstergeleri'!$A:$M,10,0)</f>
        <v>0.62845785253665465</v>
      </c>
      <c r="AM35" s="25">
        <f>VLOOKUP($A:$A,'4-Dünya İthalat Göstergeleri'!$A:$M,11,0)</f>
        <v>3664</v>
      </c>
      <c r="AN35" s="25" t="str">
        <f>VLOOKUP($A:$A,'4-Dünya İthalat Göstergeleri'!$A:$M,12,0)</f>
        <v>0.16</v>
      </c>
      <c r="AO35" s="25">
        <f>VLOOKUP($A:$A,'4-Dünya İthalat Göstergeleri'!$A:$M,13,0)</f>
        <v>45307</v>
      </c>
      <c r="AP35" s="11">
        <f>VLOOKUP($A:$A,'5-Dünya Yıllar İhracatı'!$A:$H,2,0)</f>
        <v>194641</v>
      </c>
      <c r="AQ35" s="11">
        <f>VLOOKUP($A:$A,'5-Dünya Yıllar İhracatı'!$A:$H,3,0)</f>
        <v>196497</v>
      </c>
      <c r="AR35" s="11">
        <f>VLOOKUP($A:$A,'5-Dünya Yıllar İhracatı'!$A:$H,4,0)</f>
        <v>273785</v>
      </c>
      <c r="AS35" s="11">
        <f>VLOOKUP($A:$A,'5-Dünya Yıllar İhracatı'!$A:$H,5,0)</f>
        <v>242898</v>
      </c>
      <c r="AT35" s="12">
        <f>VLOOKUP($A:$A,'5-Dünya Yıllar İhracatı'!$A:$H,6,0)</f>
        <v>217641</v>
      </c>
      <c r="AU35" s="12">
        <f>VLOOKUP($A:$A,'5-Dünya Yıllar İhracatı'!$A:$H,7,0)</f>
        <v>-10.398191833609168</v>
      </c>
      <c r="AV35" s="12">
        <f>VLOOKUP($A:$A,'5-Dünya Yıllar İhracatı'!$A:$H,8,0)</f>
        <v>20.110624559354438</v>
      </c>
      <c r="AW35" s="11">
        <f>VLOOKUP($A:$A,'6-Türkiye Yıllar İhracatı'!$A:$H,2,0)</f>
        <v>0</v>
      </c>
      <c r="AX35" s="11">
        <f>VLOOKUP($A:$A,'6-Türkiye Yıllar İhracatı'!$A:$H,3,0)</f>
        <v>4</v>
      </c>
      <c r="AY35" s="11">
        <f>VLOOKUP($A:$A,'6-Türkiye Yıllar İhracatı'!$A:$H,4,0)</f>
        <v>55</v>
      </c>
      <c r="AZ35" s="11">
        <f>VLOOKUP($A:$A,'6-Türkiye Yıllar İhracatı'!$A:$H,5,0)</f>
        <v>0</v>
      </c>
      <c r="BA35" s="12">
        <f>VLOOKUP($A:$A,'6-Türkiye Yıllar İhracatı'!$A:$H,6,0)</f>
        <v>49</v>
      </c>
      <c r="BB35" s="11">
        <f>VLOOKUP($A:$A,'6-Türkiye Yıllar İhracatı'!$A:$H,7,0)</f>
        <v>100</v>
      </c>
      <c r="BC35" s="12">
        <f>VLOOKUP($A:$A,'6-Türkiye Yıllar İhracatı'!$A:$H,8,0)</f>
        <v>6.4665980415445939E-2</v>
      </c>
      <c r="BD35" s="11">
        <f>VLOOKUP($A:$A,'7-Türkiye Çeyrek Yıllar İhracat'!$A:$G,2,0)</f>
        <v>0</v>
      </c>
      <c r="BE35" s="11">
        <f>VLOOKUP($A:$A,'7-Türkiye Çeyrek Yıllar İhracat'!$A:$G,3,0)</f>
        <v>0</v>
      </c>
      <c r="BF35" s="11">
        <f>VLOOKUP($A:$A,'7-Türkiye Çeyrek Yıllar İhracat'!$A:$G,4,0)</f>
        <v>37</v>
      </c>
      <c r="BG35" s="11">
        <f>VLOOKUP($A:$A,'7-Türkiye Çeyrek Yıllar İhracat'!$A:$G,5,0)</f>
        <v>0</v>
      </c>
      <c r="BH35" s="12">
        <f>VLOOKUP($A:$A,'7-Türkiye Çeyrek Yıllar İhracat'!$A:$G,6,0)</f>
        <v>38</v>
      </c>
      <c r="BI35" s="12">
        <f>VLOOKUP($A:$A,'7-Türkiye Çeyrek Yıllar İhracat'!$A:$G,7,0)</f>
        <v>100</v>
      </c>
      <c r="BJ35" s="11">
        <f>VLOOKUP($A:$A,'8-Türkiye Yıllar İhracat Birim '!$A:$H,2,0)</f>
        <v>0</v>
      </c>
      <c r="BK35" s="11">
        <f>VLOOKUP($A:$A,'8-Türkiye Yıllar İhracat Birim '!$A:$H,3,0)</f>
        <v>4000</v>
      </c>
      <c r="BL35" s="11">
        <f>VLOOKUP($A:$A,'8-Türkiye Yıllar İhracat Birim '!$A:$H,4,0)</f>
        <v>6111</v>
      </c>
      <c r="BM35" s="11">
        <f>VLOOKUP($A:$A,'8-Türkiye Yıllar İhracat Birim '!$A:$H,5,0)</f>
        <v>0</v>
      </c>
      <c r="BN35" s="11">
        <f>VLOOKUP($A:$A,'8-Türkiye Yıllar İhracat Birim '!$A:$H,6,0)</f>
        <v>2130</v>
      </c>
      <c r="BO35" s="11">
        <f>VLOOKUP($A:$A,'8-Türkiye Yıllar İhracat Birim '!$A:$H,7,0)</f>
        <v>49</v>
      </c>
      <c r="BP35" s="12">
        <f>VLOOKUP($A:$A,'8-Türkiye Yıllar İhracat Birim '!$A:$H,8,0)</f>
        <v>23</v>
      </c>
      <c r="BQ35" s="2">
        <f>VLOOKUP($A:$A,'9-Dünya Yıllar İthaları Birim F'!$A:$N,2,0)</f>
        <v>2363</v>
      </c>
      <c r="BR35" s="2" t="str">
        <f>VLOOKUP($A:$A,'9-Dünya Yıllar İthaları Birim F'!$A:$N,3,0)</f>
        <v>US Dollar/Tons</v>
      </c>
      <c r="BS35" s="2">
        <f>VLOOKUP($A:$A,'9-Dünya Yıllar İthaları Birim F'!$A:$N,4,0)</f>
        <v>2481</v>
      </c>
      <c r="BT35" s="2" t="str">
        <f>VLOOKUP($A:$A,'9-Dünya Yıllar İthaları Birim F'!$A:$N,5,0)</f>
        <v>US Dollar/Tons</v>
      </c>
      <c r="BU35" s="2">
        <f>VLOOKUP($A:$A,'9-Dünya Yıllar İthaları Birim F'!$A:$N,6,0)</f>
        <v>2781</v>
      </c>
      <c r="BV35" s="2" t="str">
        <f>VLOOKUP($A:$A,'9-Dünya Yıllar İthaları Birim F'!$A:$N,7,0)</f>
        <v>US Dollar/Tons</v>
      </c>
      <c r="BW35" s="2">
        <f>VLOOKUP($A:$A,'9-Dünya Yıllar İthaları Birim F'!$A:$N,8,0)</f>
        <v>2823</v>
      </c>
      <c r="BX35" s="2" t="str">
        <f>VLOOKUP($A:$A,'9-Dünya Yıllar İthaları Birim F'!$A:$N,9,0)</f>
        <v>US Dollar/Tons</v>
      </c>
      <c r="BY35" s="2">
        <f>VLOOKUP($A:$A,'9-Dünya Yıllar İthaları Birim F'!$A:$N,10,0)</f>
        <v>2609</v>
      </c>
      <c r="BZ35" s="2" t="str">
        <f>VLOOKUP($A:$A,'9-Dünya Yıllar İthaları Birim F'!$A:$N,11,0)</f>
        <v>US Dollar/Tons</v>
      </c>
      <c r="CA35" s="2">
        <f>VLOOKUP($A:$A,'9-Dünya Yıllar İthaları Birim F'!$A:$N,12,0)</f>
        <v>7889</v>
      </c>
      <c r="CB35" s="2">
        <f>VLOOKUP($A:$A,'9-Dünya Yıllar İthaları Birim F'!$A:$N,13,0)</f>
        <v>3024</v>
      </c>
      <c r="CC35" s="2" t="str">
        <f>VLOOKUP($A:$A,'9-Dünya Yıllar İthaları Birim F'!$A:$N,14,0)</f>
        <v>Tons</v>
      </c>
    </row>
    <row r="36" spans="1:81" x14ac:dyDescent="0.3">
      <c r="A36" s="8" t="s">
        <v>45</v>
      </c>
      <c r="B36" s="9">
        <v>8170</v>
      </c>
      <c r="C36" s="9">
        <v>7865</v>
      </c>
      <c r="D36" s="9">
        <v>11358</v>
      </c>
      <c r="E36" s="9">
        <v>11638</v>
      </c>
      <c r="F36" s="49">
        <v>7694</v>
      </c>
      <c r="G36" s="49">
        <f t="shared" si="0"/>
        <v>-33.888984361574153</v>
      </c>
      <c r="H36" s="49">
        <f t="shared" si="1"/>
        <v>0.61292609675851795</v>
      </c>
      <c r="I36" s="9">
        <f>VLOOKUP($A:$A,'2-Dünya Çeyrek Yıllar İthalatı'!$A:$G,2,0)</f>
        <v>1765</v>
      </c>
      <c r="J36" s="9">
        <f>VLOOKUP($A:$A,'2-Dünya Çeyrek Yıllar İthalatı'!$A:$G,3,0)</f>
        <v>2390</v>
      </c>
      <c r="K36" s="9">
        <f>VLOOKUP($A:$A,'2-Dünya Çeyrek Yıllar İthalatı'!$A:$G,4,0)</f>
        <v>1704</v>
      </c>
      <c r="L36" s="9">
        <f>VLOOKUP($A:$A,'2-Dünya Çeyrek Yıllar İthalatı'!$A:$G,5,0)</f>
        <v>1475</v>
      </c>
      <c r="M36" s="10">
        <f>VLOOKUP($A:$A,'2-Dünya Çeyrek Yıllar İthalatı'!$A:$G,6,0)</f>
        <v>1973</v>
      </c>
      <c r="N36" s="10">
        <f>VLOOKUP($A:$A,'2-Dünya Çeyrek Yıllar İthalatı'!$A:$G,7,0)</f>
        <v>11.784702549575071</v>
      </c>
      <c r="O36" s="8">
        <f>VLOOKUP($A:$A,'3-Türkiye İhracat Göstergeleri'!$A:$P,2,0)</f>
        <v>0</v>
      </c>
      <c r="P36" s="27">
        <f>VLOOKUP($A:$A,'3-Türkiye İhracat Göstergeleri'!$A:$P,3,0)</f>
        <v>0</v>
      </c>
      <c r="Q36" s="27">
        <f>VLOOKUP($A:$A,'3-Türkiye İhracat Göstergeleri'!$A:$P,4,0)</f>
        <v>0</v>
      </c>
      <c r="R36" s="27">
        <f>VLOOKUP($A:$A,'3-Türkiye İhracat Göstergeleri'!$A:$P,5,0)</f>
        <v>0</v>
      </c>
      <c r="S36" s="27">
        <f>VLOOKUP($A:$A,'3-Türkiye İhracat Göstergeleri'!$A:$P,6,0)</f>
        <v>0</v>
      </c>
      <c r="T36" s="27">
        <f>VLOOKUP($A:$A,'3-Türkiye İhracat Göstergeleri'!$A:$P,7,0)</f>
        <v>0</v>
      </c>
      <c r="U36" s="27">
        <f>VLOOKUP($A:$A,'3-Türkiye İhracat Göstergeleri'!$A:$P,8,0)</f>
        <v>0</v>
      </c>
      <c r="V36" s="27">
        <f>VLOOKUP($A:$A,'3-Türkiye İhracat Göstergeleri'!$A:$P,9,0)</f>
        <v>0</v>
      </c>
      <c r="W36" s="27">
        <f>VLOOKUP($A:$A,'3-Türkiye İhracat Göstergeleri'!$A:$P,10,0)</f>
        <v>0</v>
      </c>
      <c r="X36" s="27">
        <f>VLOOKUP($A:$A,'3-Türkiye İhracat Göstergeleri'!$A:$P,11,0)</f>
        <v>33</v>
      </c>
      <c r="Y36" s="27">
        <f>VLOOKUP($A:$A,'3-Türkiye İhracat Göstergeleri'!$A:$P,12,0)</f>
        <v>0.61292365539574356</v>
      </c>
      <c r="Z36" s="27">
        <f>VLOOKUP($A:$A,'3-Türkiye İhracat Göstergeleri'!$A:$P,13,0)</f>
        <v>3</v>
      </c>
      <c r="AA36" s="27">
        <f>VLOOKUP($A:$A,'3-Türkiye İhracat Göstergeleri'!$A:$P,14,0)</f>
        <v>14061</v>
      </c>
      <c r="AB36" s="27" t="str">
        <f>VLOOKUP($A:$A,'3-Türkiye İhracat Göstergeleri'!$A:$P,15,0)</f>
        <v>0.25</v>
      </c>
      <c r="AC36" s="27">
        <f>VLOOKUP($A:$A,'3-Türkiye İhracat Göstergeleri'!$A:$P,16,0)</f>
        <v>45779</v>
      </c>
      <c r="AD36" s="27">
        <f>VLOOKUP($A:$A,'4-Dünya İthalat Göstergeleri'!$A:$M,2,0)</f>
        <v>7694</v>
      </c>
      <c r="AE36" s="28">
        <f>VLOOKUP($A:$A,'4-Dünya İthalat Göstergeleri'!$A:$M,3,0)</f>
        <v>-7671</v>
      </c>
      <c r="AF36" s="27">
        <f>VLOOKUP($A:$A,'4-Dünya İthalat Göstergeleri'!$A:$M,4,0)</f>
        <v>2447</v>
      </c>
      <c r="AG36" s="27" t="str">
        <f>VLOOKUP($A:$A,'4-Dünya İthalat Göstergeleri'!$A:$M,5,0)</f>
        <v>Tons</v>
      </c>
      <c r="AH36" s="27">
        <f>VLOOKUP($A:$A,'4-Dünya İthalat Göstergeleri'!$A:$M,6,0)</f>
        <v>3144</v>
      </c>
      <c r="AI36" s="27">
        <f>VLOOKUP($A:$A,'4-Dünya İthalat Göstergeleri'!$A:$M,7,0)</f>
        <v>3</v>
      </c>
      <c r="AJ36" s="27">
        <f>VLOOKUP($A:$A,'4-Dünya İthalat Göstergeleri'!$A:$M,8,0)</f>
        <v>-1</v>
      </c>
      <c r="AK36" s="27">
        <f>VLOOKUP($A:$A,'4-Dünya İthalat Göstergeleri'!$A:$M,9,0)</f>
        <v>-34</v>
      </c>
      <c r="AL36" s="27">
        <f>VLOOKUP($A:$A,'4-Dünya İthalat Göstergeleri'!$A:$M,10,0)</f>
        <v>0.61292365539574356</v>
      </c>
      <c r="AM36" s="27">
        <f>VLOOKUP($A:$A,'4-Dünya İthalat Göstergeleri'!$A:$M,11,0)</f>
        <v>14061</v>
      </c>
      <c r="AN36" s="27" t="str">
        <f>VLOOKUP($A:$A,'4-Dünya İthalat Göstergeleri'!$A:$M,12,0)</f>
        <v>0.25</v>
      </c>
      <c r="AO36" s="27">
        <f>VLOOKUP($A:$A,'4-Dünya İthalat Göstergeleri'!$A:$M,13,0)</f>
        <v>45474</v>
      </c>
      <c r="AP36" s="9">
        <f>VLOOKUP($A:$A,'5-Dünya Yıllar İhracatı'!$A:$H,2,0)</f>
        <v>25</v>
      </c>
      <c r="AQ36" s="9">
        <f>VLOOKUP($A:$A,'5-Dünya Yıllar İhracatı'!$A:$H,3,0)</f>
        <v>39</v>
      </c>
      <c r="AR36" s="9">
        <f>VLOOKUP($A:$A,'5-Dünya Yıllar İhracatı'!$A:$H,4,0)</f>
        <v>65</v>
      </c>
      <c r="AS36" s="9">
        <f>VLOOKUP($A:$A,'5-Dünya Yıllar İhracatı'!$A:$H,5,0)</f>
        <v>4</v>
      </c>
      <c r="AT36" s="10">
        <f>VLOOKUP($A:$A,'5-Dünya Yıllar İhracatı'!$A:$H,6,0)</f>
        <v>23</v>
      </c>
      <c r="AU36" s="10">
        <f>VLOOKUP($A:$A,'5-Dünya Yıllar İhracatı'!$A:$H,7,0)</f>
        <v>475</v>
      </c>
      <c r="AV36" s="10">
        <f>VLOOKUP($A:$A,'5-Dünya Yıllar İhracatı'!$A:$H,8,0)</f>
        <v>2.1252630012964101E-3</v>
      </c>
      <c r="AW36" s="9" t="e">
        <f>VLOOKUP($A:$A,'6-Türkiye Yıllar İhracatı'!$A:$H,2,0)</f>
        <v>#N/A</v>
      </c>
      <c r="AX36" s="9" t="e">
        <f>VLOOKUP($A:$A,'6-Türkiye Yıllar İhracatı'!$A:$H,3,0)</f>
        <v>#N/A</v>
      </c>
      <c r="AY36" s="9" t="e">
        <f>VLOOKUP($A:$A,'6-Türkiye Yıllar İhracatı'!$A:$H,4,0)</f>
        <v>#N/A</v>
      </c>
      <c r="AZ36" s="9" t="e">
        <f>VLOOKUP($A:$A,'6-Türkiye Yıllar İhracatı'!$A:$H,5,0)</f>
        <v>#N/A</v>
      </c>
      <c r="BA36" s="10" t="e">
        <f>VLOOKUP($A:$A,'6-Türkiye Yıllar İhracatı'!$A:$H,6,0)</f>
        <v>#N/A</v>
      </c>
      <c r="BB36" s="9" t="e">
        <f>VLOOKUP($A:$A,'6-Türkiye Yıllar İhracatı'!$A:$H,7,0)</f>
        <v>#N/A</v>
      </c>
      <c r="BC36" s="10" t="e">
        <f>VLOOKUP($A:$A,'6-Türkiye Yıllar İhracatı'!$A:$H,8,0)</f>
        <v>#N/A</v>
      </c>
      <c r="BD36" s="9" t="e">
        <f>VLOOKUP($A:$A,'7-Türkiye Çeyrek Yıllar İhracat'!$A:$G,2,0)</f>
        <v>#N/A</v>
      </c>
      <c r="BE36" s="9" t="e">
        <f>VLOOKUP($A:$A,'7-Türkiye Çeyrek Yıllar İhracat'!$A:$G,3,0)</f>
        <v>#N/A</v>
      </c>
      <c r="BF36" s="9" t="e">
        <f>VLOOKUP($A:$A,'7-Türkiye Çeyrek Yıllar İhracat'!$A:$G,4,0)</f>
        <v>#N/A</v>
      </c>
      <c r="BG36" s="9" t="e">
        <f>VLOOKUP($A:$A,'7-Türkiye Çeyrek Yıllar İhracat'!$A:$G,5,0)</f>
        <v>#N/A</v>
      </c>
      <c r="BH36" s="10" t="e">
        <f>VLOOKUP($A:$A,'7-Türkiye Çeyrek Yıllar İhracat'!$A:$G,6,0)</f>
        <v>#N/A</v>
      </c>
      <c r="BI36" s="12" t="e">
        <f>VLOOKUP($A:$A,'7-Türkiye Çeyrek Yıllar İhracat'!$A:$G,7,0)</f>
        <v>#N/A</v>
      </c>
      <c r="BJ36" s="9" t="e">
        <f>VLOOKUP($A:$A,'8-Türkiye Yıllar İhracat Birim '!$A:$H,2,0)</f>
        <v>#N/A</v>
      </c>
      <c r="BK36" s="9" t="e">
        <f>VLOOKUP($A:$A,'8-Türkiye Yıllar İhracat Birim '!$A:$H,3,0)</f>
        <v>#N/A</v>
      </c>
      <c r="BL36" s="9" t="e">
        <f>VLOOKUP($A:$A,'8-Türkiye Yıllar İhracat Birim '!$A:$H,4,0)</f>
        <v>#N/A</v>
      </c>
      <c r="BM36" s="9" t="e">
        <f>VLOOKUP($A:$A,'8-Türkiye Yıllar İhracat Birim '!$A:$H,5,0)</f>
        <v>#N/A</v>
      </c>
      <c r="BN36" s="9" t="e">
        <f>VLOOKUP($A:$A,'8-Türkiye Yıllar İhracat Birim '!$A:$H,6,0)</f>
        <v>#N/A</v>
      </c>
      <c r="BO36" s="9" t="e">
        <f>VLOOKUP($A:$A,'8-Türkiye Yıllar İhracat Birim '!$A:$H,7,0)</f>
        <v>#N/A</v>
      </c>
      <c r="BP36" s="10" t="e">
        <f>VLOOKUP($A:$A,'8-Türkiye Yıllar İhracat Birim '!$A:$H,8,0)</f>
        <v>#N/A</v>
      </c>
      <c r="BQ36" s="2">
        <f>VLOOKUP($A:$A,'9-Dünya Yıllar İthaları Birim F'!$A:$N,2,0)</f>
        <v>3039</v>
      </c>
      <c r="BR36" s="2" t="str">
        <f>VLOOKUP($A:$A,'9-Dünya Yıllar İthaları Birim F'!$A:$N,3,0)</f>
        <v>US Dollar/Tons</v>
      </c>
      <c r="BS36" s="2">
        <f>VLOOKUP($A:$A,'9-Dünya Yıllar İthaları Birim F'!$A:$N,4,0)</f>
        <v>2863</v>
      </c>
      <c r="BT36" s="2" t="str">
        <f>VLOOKUP($A:$A,'9-Dünya Yıllar İthaları Birim F'!$A:$N,5,0)</f>
        <v>US Dollar/Tons</v>
      </c>
      <c r="BU36" s="2">
        <f>VLOOKUP($A:$A,'9-Dünya Yıllar İthaları Birim F'!$A:$N,6,0)</f>
        <v>3163</v>
      </c>
      <c r="BV36" s="2" t="str">
        <f>VLOOKUP($A:$A,'9-Dünya Yıllar İthaları Birim F'!$A:$N,7,0)</f>
        <v>US Dollar/Tons</v>
      </c>
      <c r="BW36" s="2">
        <f>VLOOKUP($A:$A,'9-Dünya Yıllar İthaları Birim F'!$A:$N,8,0)</f>
        <v>3710</v>
      </c>
      <c r="BX36" s="2" t="str">
        <f>VLOOKUP($A:$A,'9-Dünya Yıllar İthaları Birim F'!$A:$N,9,0)</f>
        <v>US Dollar/Tons</v>
      </c>
      <c r="BY36" s="2">
        <f>VLOOKUP($A:$A,'9-Dünya Yıllar İthaları Birim F'!$A:$N,10,0)</f>
        <v>3144</v>
      </c>
      <c r="BZ36" s="2" t="str">
        <f>VLOOKUP($A:$A,'9-Dünya Yıllar İthaları Birim F'!$A:$N,11,0)</f>
        <v>US Dollar/Tons</v>
      </c>
      <c r="CA36" s="2">
        <f>VLOOKUP($A:$A,'9-Dünya Yıllar İthaları Birim F'!$A:$N,12,0)</f>
        <v>7694</v>
      </c>
      <c r="CB36" s="2">
        <f>VLOOKUP($A:$A,'9-Dünya Yıllar İthaları Birim F'!$A:$N,13,0)</f>
        <v>2447</v>
      </c>
      <c r="CC36" s="2" t="str">
        <f>VLOOKUP($A:$A,'9-Dünya Yıllar İthaları Birim F'!$A:$N,14,0)</f>
        <v>Tons</v>
      </c>
    </row>
    <row r="37" spans="1:81" x14ac:dyDescent="0.3">
      <c r="A37" s="6" t="s">
        <v>46</v>
      </c>
      <c r="B37" s="11">
        <v>7197</v>
      </c>
      <c r="C37" s="11">
        <v>7397</v>
      </c>
      <c r="D37" s="11">
        <v>9597</v>
      </c>
      <c r="E37" s="11">
        <v>8064</v>
      </c>
      <c r="F37" s="50">
        <v>6635</v>
      </c>
      <c r="G37" s="50">
        <f t="shared" si="0"/>
        <v>-17.720734126984127</v>
      </c>
      <c r="H37" s="50">
        <f t="shared" si="1"/>
        <v>0.52856312087246771</v>
      </c>
      <c r="I37" s="11">
        <f>VLOOKUP($A:$A,'2-Dünya Çeyrek Yıllar İthalatı'!$A:$G,2,0)</f>
        <v>1424</v>
      </c>
      <c r="J37" s="11">
        <f>VLOOKUP($A:$A,'2-Dünya Çeyrek Yıllar İthalatı'!$A:$G,3,0)</f>
        <v>1530</v>
      </c>
      <c r="K37" s="11">
        <f>VLOOKUP($A:$A,'2-Dünya Çeyrek Yıllar İthalatı'!$A:$G,4,0)</f>
        <v>1940</v>
      </c>
      <c r="L37" s="11">
        <f>VLOOKUP($A:$A,'2-Dünya Çeyrek Yıllar İthalatı'!$A:$G,5,0)</f>
        <v>2307</v>
      </c>
      <c r="M37" s="12">
        <f>VLOOKUP($A:$A,'2-Dünya Çeyrek Yıllar İthalatı'!$A:$G,6,0)</f>
        <v>1612</v>
      </c>
      <c r="N37" s="12">
        <f>VLOOKUP($A:$A,'2-Dünya Çeyrek Yıllar İthalatı'!$A:$G,7,0)</f>
        <v>13.202247191011235</v>
      </c>
      <c r="O37" s="6">
        <f>VLOOKUP($A:$A,'3-Türkiye İhracat Göstergeleri'!$A:$P,2,0)</f>
        <v>52</v>
      </c>
      <c r="P37" s="25">
        <f>VLOOKUP($A:$A,'3-Türkiye İhracat Göstergeleri'!$A:$P,3,0)</f>
        <v>52</v>
      </c>
      <c r="Q37" s="25">
        <f>VLOOKUP($A:$A,'3-Türkiye İhracat Göstergeleri'!$A:$P,4,0)</f>
        <v>6.8625122073534453E-2</v>
      </c>
      <c r="R37" s="25">
        <f>VLOOKUP($A:$A,'3-Türkiye İhracat Göstergeleri'!$A:$P,5,0)</f>
        <v>19</v>
      </c>
      <c r="S37" s="25" t="str">
        <f>VLOOKUP($A:$A,'3-Türkiye İhracat Göstergeleri'!$A:$P,6,0)</f>
        <v>Tons</v>
      </c>
      <c r="T37" s="25">
        <f>VLOOKUP($A:$A,'3-Türkiye İhracat Göstergeleri'!$A:$P,7,0)</f>
        <v>2737</v>
      </c>
      <c r="U37" s="25">
        <f>VLOOKUP($A:$A,'3-Türkiye İhracat Göstergeleri'!$A:$P,8,0)</f>
        <v>155</v>
      </c>
      <c r="V37" s="25">
        <f>VLOOKUP($A:$A,'3-Türkiye İhracat Göstergeleri'!$A:$P,9,0)</f>
        <v>0</v>
      </c>
      <c r="W37" s="25">
        <f>VLOOKUP($A:$A,'3-Türkiye İhracat Göstergeleri'!$A:$P,10,0)</f>
        <v>43</v>
      </c>
      <c r="X37" s="25">
        <f>VLOOKUP($A:$A,'3-Türkiye İhracat Göstergeleri'!$A:$P,11,0)</f>
        <v>34</v>
      </c>
      <c r="Y37" s="25">
        <f>VLOOKUP($A:$A,'3-Türkiye İhracat Göstergeleri'!$A:$P,12,0)</f>
        <v>0.52856101553818025</v>
      </c>
      <c r="Z37" s="25">
        <f>VLOOKUP($A:$A,'3-Türkiye İhracat Göstergeleri'!$A:$P,13,0)</f>
        <v>-1</v>
      </c>
      <c r="AA37" s="25">
        <f>VLOOKUP($A:$A,'3-Türkiye İhracat Göstergeleri'!$A:$P,14,0)</f>
        <v>1736</v>
      </c>
      <c r="AB37" s="25" t="str">
        <f>VLOOKUP($A:$A,'3-Türkiye İhracat Göstergeleri'!$A:$P,15,0)</f>
        <v>0.21</v>
      </c>
      <c r="AC37" s="25">
        <f>VLOOKUP($A:$A,'3-Türkiye İhracat Göstergeleri'!$A:$P,16,0)</f>
        <v>0</v>
      </c>
      <c r="AD37" s="25">
        <f>VLOOKUP($A:$A,'4-Dünya İthalat Göstergeleri'!$A:$M,2,0)</f>
        <v>6635</v>
      </c>
      <c r="AE37" s="29">
        <f>VLOOKUP($A:$A,'4-Dünya İthalat Göstergeleri'!$A:$M,3,0)</f>
        <v>-6491</v>
      </c>
      <c r="AF37" s="25">
        <f>VLOOKUP($A:$A,'4-Dünya İthalat Göstergeleri'!$A:$M,4,0)</f>
        <v>1529</v>
      </c>
      <c r="AG37" s="25" t="str">
        <f>VLOOKUP($A:$A,'4-Dünya İthalat Göstergeleri'!$A:$M,5,0)</f>
        <v>Tons</v>
      </c>
      <c r="AH37" s="25">
        <f>VLOOKUP($A:$A,'4-Dünya İthalat Göstergeleri'!$A:$M,6,0)</f>
        <v>4339</v>
      </c>
      <c r="AI37" s="25">
        <f>VLOOKUP($A:$A,'4-Dünya İthalat Göstergeleri'!$A:$M,7,0)</f>
        <v>-1</v>
      </c>
      <c r="AJ37" s="25">
        <f>VLOOKUP($A:$A,'4-Dünya İthalat Göstergeleri'!$A:$M,8,0)</f>
        <v>-4</v>
      </c>
      <c r="AK37" s="25">
        <f>VLOOKUP($A:$A,'4-Dünya İthalat Göstergeleri'!$A:$M,9,0)</f>
        <v>-18</v>
      </c>
      <c r="AL37" s="25">
        <f>VLOOKUP($A:$A,'4-Dünya İthalat Göstergeleri'!$A:$M,10,0)</f>
        <v>0.52856101553818025</v>
      </c>
      <c r="AM37" s="25">
        <f>VLOOKUP($A:$A,'4-Dünya İthalat Göstergeleri'!$A:$M,11,0)</f>
        <v>1736</v>
      </c>
      <c r="AN37" s="25" t="str">
        <f>VLOOKUP($A:$A,'4-Dünya İthalat Göstergeleri'!$A:$M,12,0)</f>
        <v>0.21</v>
      </c>
      <c r="AO37" s="25">
        <f>VLOOKUP($A:$A,'4-Dünya İthalat Göstergeleri'!$A:$M,13,0)</f>
        <v>0</v>
      </c>
      <c r="AP37" s="11">
        <f>VLOOKUP($A:$A,'5-Dünya Yıllar İhracatı'!$A:$H,2,0)</f>
        <v>156</v>
      </c>
      <c r="AQ37" s="11">
        <f>VLOOKUP($A:$A,'5-Dünya Yıllar İhracatı'!$A:$H,3,0)</f>
        <v>141</v>
      </c>
      <c r="AR37" s="11">
        <f>VLOOKUP($A:$A,'5-Dünya Yıllar İhracatı'!$A:$H,4,0)</f>
        <v>168</v>
      </c>
      <c r="AS37" s="11">
        <f>VLOOKUP($A:$A,'5-Dünya Yıllar İhracatı'!$A:$H,5,0)</f>
        <v>214</v>
      </c>
      <c r="AT37" s="12">
        <f>VLOOKUP($A:$A,'5-Dünya Yıllar İhracatı'!$A:$H,6,0)</f>
        <v>144</v>
      </c>
      <c r="AU37" s="12">
        <f>VLOOKUP($A:$A,'5-Dünya Yıllar İhracatı'!$A:$H,7,0)</f>
        <v>-32.710280373831772</v>
      </c>
      <c r="AV37" s="12">
        <f>VLOOKUP($A:$A,'5-Dünya Yıllar İhracatı'!$A:$H,8,0)</f>
        <v>1.3305994442899266E-2</v>
      </c>
      <c r="AW37" s="11">
        <f>VLOOKUP($A:$A,'6-Türkiye Yıllar İhracatı'!$A:$H,2,0)</f>
        <v>3</v>
      </c>
      <c r="AX37" s="11">
        <f>VLOOKUP($A:$A,'6-Türkiye Yıllar İhracatı'!$A:$H,3,0)</f>
        <v>0</v>
      </c>
      <c r="AY37" s="11">
        <f>VLOOKUP($A:$A,'6-Türkiye Yıllar İhracatı'!$A:$H,4,0)</f>
        <v>0</v>
      </c>
      <c r="AZ37" s="11">
        <f>VLOOKUP($A:$A,'6-Türkiye Yıllar İhracatı'!$A:$H,5,0)</f>
        <v>36</v>
      </c>
      <c r="BA37" s="12">
        <f>VLOOKUP($A:$A,'6-Türkiye Yıllar İhracatı'!$A:$H,6,0)</f>
        <v>52</v>
      </c>
      <c r="BB37" s="11">
        <f>VLOOKUP($A:$A,'6-Türkiye Yıllar İhracatı'!$A:$H,7,0)</f>
        <v>44.444444444444443</v>
      </c>
      <c r="BC37" s="12">
        <f>VLOOKUP($A:$A,'6-Türkiye Yıllar İhracatı'!$A:$H,8,0)</f>
        <v>6.8625122073534453E-2</v>
      </c>
      <c r="BD37" s="11">
        <f>VLOOKUP($A:$A,'7-Türkiye Çeyrek Yıllar İhracat'!$A:$G,2,0)</f>
        <v>33</v>
      </c>
      <c r="BE37" s="11">
        <f>VLOOKUP($A:$A,'7-Türkiye Çeyrek Yıllar İhracat'!$A:$G,3,0)</f>
        <v>1</v>
      </c>
      <c r="BF37" s="11">
        <f>VLOOKUP($A:$A,'7-Türkiye Çeyrek Yıllar İhracat'!$A:$G,4,0)</f>
        <v>15</v>
      </c>
      <c r="BG37" s="11">
        <f>VLOOKUP($A:$A,'7-Türkiye Çeyrek Yıllar İhracat'!$A:$G,5,0)</f>
        <v>16</v>
      </c>
      <c r="BH37" s="12">
        <f>VLOOKUP($A:$A,'7-Türkiye Çeyrek Yıllar İhracat'!$A:$G,6,0)</f>
        <v>17</v>
      </c>
      <c r="BI37" s="12">
        <f>VLOOKUP($A:$A,'7-Türkiye Çeyrek Yıllar İhracat'!$A:$G,7,0)</f>
        <v>-48.484848484848484</v>
      </c>
      <c r="BJ37" s="11">
        <f>VLOOKUP($A:$A,'8-Türkiye Yıllar İhracat Birim '!$A:$H,2,0)</f>
        <v>0</v>
      </c>
      <c r="BK37" s="11">
        <f>VLOOKUP($A:$A,'8-Türkiye Yıllar İhracat Birim '!$A:$H,3,0)</f>
        <v>0</v>
      </c>
      <c r="BL37" s="11">
        <f>VLOOKUP($A:$A,'8-Türkiye Yıllar İhracat Birim '!$A:$H,4,0)</f>
        <v>0</v>
      </c>
      <c r="BM37" s="11">
        <f>VLOOKUP($A:$A,'8-Türkiye Yıllar İhracat Birim '!$A:$H,5,0)</f>
        <v>2769</v>
      </c>
      <c r="BN37" s="11">
        <f>VLOOKUP($A:$A,'8-Türkiye Yıllar İhracat Birim '!$A:$H,6,0)</f>
        <v>2737</v>
      </c>
      <c r="BO37" s="11">
        <f>VLOOKUP($A:$A,'8-Türkiye Yıllar İhracat Birim '!$A:$H,7,0)</f>
        <v>52</v>
      </c>
      <c r="BP37" s="12">
        <f>VLOOKUP($A:$A,'8-Türkiye Yıllar İhracat Birim '!$A:$H,8,0)</f>
        <v>19</v>
      </c>
      <c r="BQ37" s="2">
        <f>VLOOKUP($A:$A,'9-Dünya Yıllar İthaları Birim F'!$A:$N,2,0)</f>
        <v>3834</v>
      </c>
      <c r="BR37" s="2" t="str">
        <f>VLOOKUP($A:$A,'9-Dünya Yıllar İthaları Birim F'!$A:$N,3,0)</f>
        <v>US Dollar/Tons</v>
      </c>
      <c r="BS37" s="2">
        <f>VLOOKUP($A:$A,'9-Dünya Yıllar İthaları Birim F'!$A:$N,4,0)</f>
        <v>3956</v>
      </c>
      <c r="BT37" s="2" t="str">
        <f>VLOOKUP($A:$A,'9-Dünya Yıllar İthaları Birim F'!$A:$N,5,0)</f>
        <v>US Dollar/Tons</v>
      </c>
      <c r="BU37" s="2">
        <f>VLOOKUP($A:$A,'9-Dünya Yıllar İthaları Birim F'!$A:$N,6,0)</f>
        <v>4744</v>
      </c>
      <c r="BV37" s="2" t="str">
        <f>VLOOKUP($A:$A,'9-Dünya Yıllar İthaları Birim F'!$A:$N,7,0)</f>
        <v>US Dollar/Tons</v>
      </c>
      <c r="BW37" s="2">
        <f>VLOOKUP($A:$A,'9-Dünya Yıllar İthaları Birim F'!$A:$N,8,0)</f>
        <v>4523</v>
      </c>
      <c r="BX37" s="2" t="str">
        <f>VLOOKUP($A:$A,'9-Dünya Yıllar İthaları Birim F'!$A:$N,9,0)</f>
        <v>US Dollar/Tons</v>
      </c>
      <c r="BY37" s="2">
        <f>VLOOKUP($A:$A,'9-Dünya Yıllar İthaları Birim F'!$A:$N,10,0)</f>
        <v>4339</v>
      </c>
      <c r="BZ37" s="2" t="str">
        <f>VLOOKUP($A:$A,'9-Dünya Yıllar İthaları Birim F'!$A:$N,11,0)</f>
        <v>US Dollar/Tons</v>
      </c>
      <c r="CA37" s="2">
        <f>VLOOKUP($A:$A,'9-Dünya Yıllar İthaları Birim F'!$A:$N,12,0)</f>
        <v>6635</v>
      </c>
      <c r="CB37" s="2">
        <f>VLOOKUP($A:$A,'9-Dünya Yıllar İthaları Birim F'!$A:$N,13,0)</f>
        <v>1529</v>
      </c>
      <c r="CC37" s="2" t="str">
        <f>VLOOKUP($A:$A,'9-Dünya Yıllar İthaları Birim F'!$A:$N,14,0)</f>
        <v>Tons</v>
      </c>
    </row>
    <row r="38" spans="1:81" x14ac:dyDescent="0.3">
      <c r="A38" s="8" t="s">
        <v>47</v>
      </c>
      <c r="B38" s="9">
        <v>2004</v>
      </c>
      <c r="C38" s="9">
        <v>2416</v>
      </c>
      <c r="D38" s="9">
        <v>3060</v>
      </c>
      <c r="E38" s="9">
        <v>2973</v>
      </c>
      <c r="F38" s="49">
        <v>6549</v>
      </c>
      <c r="G38" s="49">
        <f t="shared" si="0"/>
        <v>120.28254288597375</v>
      </c>
      <c r="H38" s="49">
        <f t="shared" si="1"/>
        <v>0.52171211433214637</v>
      </c>
      <c r="I38" s="9">
        <f>VLOOKUP($A:$A,'2-Dünya Çeyrek Yıllar İthalatı'!$A:$G,2,0)</f>
        <v>1653</v>
      </c>
      <c r="J38" s="9">
        <f>VLOOKUP($A:$A,'2-Dünya Çeyrek Yıllar İthalatı'!$A:$G,3,0)</f>
        <v>1839</v>
      </c>
      <c r="K38" s="9">
        <f>VLOOKUP($A:$A,'2-Dünya Çeyrek Yıllar İthalatı'!$A:$G,4,0)</f>
        <v>1139</v>
      </c>
      <c r="L38" s="9">
        <f>VLOOKUP($A:$A,'2-Dünya Çeyrek Yıllar İthalatı'!$A:$G,5,0)</f>
        <v>0</v>
      </c>
      <c r="M38" s="10">
        <f>VLOOKUP($A:$A,'2-Dünya Çeyrek Yıllar İthalatı'!$A:$G,6,0)</f>
        <v>0</v>
      </c>
      <c r="N38" s="10">
        <f>VLOOKUP($A:$A,'2-Dünya Çeyrek Yıllar İthalatı'!$A:$G,7,0)</f>
        <v>-100</v>
      </c>
      <c r="O38" s="8">
        <f>VLOOKUP($A:$A,'3-Türkiye İhracat Göstergeleri'!$A:$P,2,0)</f>
        <v>1560</v>
      </c>
      <c r="P38" s="27">
        <f>VLOOKUP($A:$A,'3-Türkiye İhracat Göstergeleri'!$A:$P,3,0)</f>
        <v>1353</v>
      </c>
      <c r="Q38" s="27">
        <f>VLOOKUP($A:$A,'3-Türkiye İhracat Göstergeleri'!$A:$P,4,0)</f>
        <v>2.0587536622060338</v>
      </c>
      <c r="R38" s="27">
        <f>VLOOKUP($A:$A,'3-Türkiye İhracat Göstergeleri'!$A:$P,5,0)</f>
        <v>589</v>
      </c>
      <c r="S38" s="27" t="str">
        <f>VLOOKUP($A:$A,'3-Türkiye İhracat Göstergeleri'!$A:$P,6,0)</f>
        <v>Tons</v>
      </c>
      <c r="T38" s="27">
        <f>VLOOKUP($A:$A,'3-Türkiye İhracat Göstergeleri'!$A:$P,7,0)</f>
        <v>2649</v>
      </c>
      <c r="U38" s="27">
        <f>VLOOKUP($A:$A,'3-Türkiye İhracat Göstergeleri'!$A:$P,8,0)</f>
        <v>4</v>
      </c>
      <c r="V38" s="27">
        <f>VLOOKUP($A:$A,'3-Türkiye İhracat Göstergeleri'!$A:$P,9,0)</f>
        <v>1</v>
      </c>
      <c r="W38" s="27">
        <f>VLOOKUP($A:$A,'3-Türkiye İhracat Göstergeleri'!$A:$P,10,0)</f>
        <v>239</v>
      </c>
      <c r="X38" s="27">
        <f>VLOOKUP($A:$A,'3-Türkiye İhracat Göstergeleri'!$A:$P,11,0)</f>
        <v>35</v>
      </c>
      <c r="Y38" s="27">
        <f>VLOOKUP($A:$A,'3-Türkiye İhracat Göstergeleri'!$A:$P,12,0)</f>
        <v>0.52171003628629131</v>
      </c>
      <c r="Z38" s="27">
        <f>VLOOKUP($A:$A,'3-Türkiye İhracat Göstergeleri'!$A:$P,13,0)</f>
        <v>29</v>
      </c>
      <c r="AA38" s="27">
        <f>VLOOKUP($A:$A,'3-Türkiye İhracat Göstergeleri'!$A:$P,14,0)</f>
        <v>3239</v>
      </c>
      <c r="AB38" s="27" t="str">
        <f>VLOOKUP($A:$A,'3-Türkiye İhracat Göstergeleri'!$A:$P,15,0)</f>
        <v>0.29</v>
      </c>
      <c r="AC38" s="27">
        <f>VLOOKUP($A:$A,'3-Türkiye İhracat Göstergeleri'!$A:$P,16,0)</f>
        <v>15</v>
      </c>
      <c r="AD38" s="27">
        <f>VLOOKUP($A:$A,'4-Dünya İthalat Göstergeleri'!$A:$M,2,0)</f>
        <v>6549</v>
      </c>
      <c r="AE38" s="27">
        <f>VLOOKUP($A:$A,'4-Dünya İthalat Göstergeleri'!$A:$M,3,0)</f>
        <v>3268</v>
      </c>
      <c r="AF38" s="27">
        <f>VLOOKUP($A:$A,'4-Dünya İthalat Göstergeleri'!$A:$M,4,0)</f>
        <v>2198</v>
      </c>
      <c r="AG38" s="27" t="str">
        <f>VLOOKUP($A:$A,'4-Dünya İthalat Göstergeleri'!$A:$M,5,0)</f>
        <v>Tons</v>
      </c>
      <c r="AH38" s="27">
        <f>VLOOKUP($A:$A,'4-Dünya İthalat Göstergeleri'!$A:$M,6,0)</f>
        <v>2980</v>
      </c>
      <c r="AI38" s="27">
        <f>VLOOKUP($A:$A,'4-Dünya İthalat Göstergeleri'!$A:$M,7,0)</f>
        <v>29</v>
      </c>
      <c r="AJ38" s="27">
        <f>VLOOKUP($A:$A,'4-Dünya İthalat Göstergeleri'!$A:$M,8,0)</f>
        <v>32</v>
      </c>
      <c r="AK38" s="27">
        <f>VLOOKUP($A:$A,'4-Dünya İthalat Göstergeleri'!$A:$M,9,0)</f>
        <v>120</v>
      </c>
      <c r="AL38" s="27">
        <f>VLOOKUP($A:$A,'4-Dünya İthalat Göstergeleri'!$A:$M,10,0)</f>
        <v>0.52171003628629131</v>
      </c>
      <c r="AM38" s="27">
        <f>VLOOKUP($A:$A,'4-Dünya İthalat Göstergeleri'!$A:$M,11,0)</f>
        <v>3239</v>
      </c>
      <c r="AN38" s="27" t="str">
        <f>VLOOKUP($A:$A,'4-Dünya İthalat Göstergeleri'!$A:$M,12,0)</f>
        <v>0.29</v>
      </c>
      <c r="AO38" s="27">
        <f>VLOOKUP($A:$A,'4-Dünya İthalat Göstergeleri'!$A:$M,13,0)</f>
        <v>45489</v>
      </c>
      <c r="AP38" s="9">
        <f>VLOOKUP($A:$A,'5-Dünya Yıllar İhracatı'!$A:$H,2,0)</f>
        <v>11216</v>
      </c>
      <c r="AQ38" s="9">
        <f>VLOOKUP($A:$A,'5-Dünya Yıllar İhracatı'!$A:$H,3,0)</f>
        <v>3450</v>
      </c>
      <c r="AR38" s="9">
        <f>VLOOKUP($A:$A,'5-Dünya Yıllar İhracatı'!$A:$H,4,0)</f>
        <v>11297</v>
      </c>
      <c r="AS38" s="9">
        <f>VLOOKUP($A:$A,'5-Dünya Yıllar İhracatı'!$A:$H,5,0)</f>
        <v>7549</v>
      </c>
      <c r="AT38" s="10">
        <f>VLOOKUP($A:$A,'5-Dünya Yıllar İhracatı'!$A:$H,6,0)</f>
        <v>9817</v>
      </c>
      <c r="AU38" s="10">
        <f>VLOOKUP($A:$A,'5-Dünya Yıllar İhracatı'!$A:$H,7,0)</f>
        <v>30.043714399258182</v>
      </c>
      <c r="AV38" s="10">
        <f>VLOOKUP($A:$A,'5-Dünya Yıllar İhracatı'!$A:$H,8,0)</f>
        <v>0.90711769059682001</v>
      </c>
      <c r="AW38" s="9">
        <f>VLOOKUP($A:$A,'6-Türkiye Yıllar İhracatı'!$A:$H,2,0)</f>
        <v>894</v>
      </c>
      <c r="AX38" s="9">
        <f>VLOOKUP($A:$A,'6-Türkiye Yıllar İhracatı'!$A:$H,3,0)</f>
        <v>980</v>
      </c>
      <c r="AY38" s="9">
        <f>VLOOKUP($A:$A,'6-Türkiye Yıllar İhracatı'!$A:$H,4,0)</f>
        <v>1171</v>
      </c>
      <c r="AZ38" s="9">
        <f>VLOOKUP($A:$A,'6-Türkiye Yıllar İhracatı'!$A:$H,5,0)</f>
        <v>461</v>
      </c>
      <c r="BA38" s="10">
        <f>VLOOKUP($A:$A,'6-Türkiye Yıllar İhracatı'!$A:$H,6,0)</f>
        <v>1560</v>
      </c>
      <c r="BB38" s="9">
        <f>VLOOKUP($A:$A,'6-Türkiye Yıllar İhracatı'!$A:$H,7,0)</f>
        <v>238.39479392624727</v>
      </c>
      <c r="BC38" s="10">
        <f>VLOOKUP($A:$A,'6-Türkiye Yıllar İhracatı'!$A:$H,8,0)</f>
        <v>2.0587536622060338</v>
      </c>
      <c r="BD38" s="9">
        <f>VLOOKUP($A:$A,'7-Türkiye Çeyrek Yıllar İhracat'!$A:$G,2,0)</f>
        <v>301</v>
      </c>
      <c r="BE38" s="9">
        <f>VLOOKUP($A:$A,'7-Türkiye Çeyrek Yıllar İhracat'!$A:$G,3,0)</f>
        <v>681</v>
      </c>
      <c r="BF38" s="9">
        <f>VLOOKUP($A:$A,'7-Türkiye Çeyrek Yıllar İhracat'!$A:$G,4,0)</f>
        <v>751</v>
      </c>
      <c r="BG38" s="9">
        <f>VLOOKUP($A:$A,'7-Türkiye Çeyrek Yıllar İhracat'!$A:$G,5,0)</f>
        <v>165</v>
      </c>
      <c r="BH38" s="10">
        <f>VLOOKUP($A:$A,'7-Türkiye Çeyrek Yıllar İhracat'!$A:$G,6,0)</f>
        <v>399</v>
      </c>
      <c r="BI38" s="12">
        <f>VLOOKUP($A:$A,'7-Türkiye Çeyrek Yıllar İhracat'!$A:$G,7,0)</f>
        <v>32.558139534883722</v>
      </c>
      <c r="BJ38" s="9">
        <f>VLOOKUP($A:$A,'8-Türkiye Yıllar İhracat Birim '!$A:$H,2,0)</f>
        <v>2497</v>
      </c>
      <c r="BK38" s="9">
        <f>VLOOKUP($A:$A,'8-Türkiye Yıllar İhracat Birim '!$A:$H,3,0)</f>
        <v>2678</v>
      </c>
      <c r="BL38" s="9">
        <f>VLOOKUP($A:$A,'8-Türkiye Yıllar İhracat Birim '!$A:$H,4,0)</f>
        <v>2842</v>
      </c>
      <c r="BM38" s="9">
        <f>VLOOKUP($A:$A,'8-Türkiye Yıllar İhracat Birim '!$A:$H,5,0)</f>
        <v>3073</v>
      </c>
      <c r="BN38" s="9">
        <f>VLOOKUP($A:$A,'8-Türkiye Yıllar İhracat Birim '!$A:$H,6,0)</f>
        <v>2649</v>
      </c>
      <c r="BO38" s="9">
        <f>VLOOKUP($A:$A,'8-Türkiye Yıllar İhracat Birim '!$A:$H,7,0)</f>
        <v>1560</v>
      </c>
      <c r="BP38" s="10">
        <f>VLOOKUP($A:$A,'8-Türkiye Yıllar İhracat Birim '!$A:$H,8,0)</f>
        <v>589</v>
      </c>
      <c r="BQ38" s="2">
        <f>VLOOKUP($A:$A,'9-Dünya Yıllar İthaları Birim F'!$A:$N,2,0)</f>
        <v>3102</v>
      </c>
      <c r="BR38" s="2" t="str">
        <f>VLOOKUP($A:$A,'9-Dünya Yıllar İthaları Birim F'!$A:$N,3,0)</f>
        <v>US Dollar/Tons</v>
      </c>
      <c r="BS38" s="2">
        <f>VLOOKUP($A:$A,'9-Dünya Yıllar İthaları Birim F'!$A:$N,4,0)</f>
        <v>2939</v>
      </c>
      <c r="BT38" s="2" t="str">
        <f>VLOOKUP($A:$A,'9-Dünya Yıllar İthaları Birim F'!$A:$N,5,0)</f>
        <v>US Dollar/Tons</v>
      </c>
      <c r="BU38" s="2">
        <f>VLOOKUP($A:$A,'9-Dünya Yıllar İthaları Birim F'!$A:$N,6,0)</f>
        <v>2706</v>
      </c>
      <c r="BV38" s="2" t="str">
        <f>VLOOKUP($A:$A,'9-Dünya Yıllar İthaları Birim F'!$A:$N,7,0)</f>
        <v>US Dollar/Tons</v>
      </c>
      <c r="BW38" s="2">
        <f>VLOOKUP($A:$A,'9-Dünya Yıllar İthaları Birim F'!$A:$N,8,0)</f>
        <v>2698</v>
      </c>
      <c r="BX38" s="2" t="str">
        <f>VLOOKUP($A:$A,'9-Dünya Yıllar İthaları Birim F'!$A:$N,9,0)</f>
        <v>US Dollar/Tons</v>
      </c>
      <c r="BY38" s="2">
        <f>VLOOKUP($A:$A,'9-Dünya Yıllar İthaları Birim F'!$A:$N,10,0)</f>
        <v>2980</v>
      </c>
      <c r="BZ38" s="2" t="str">
        <f>VLOOKUP($A:$A,'9-Dünya Yıllar İthaları Birim F'!$A:$N,11,0)</f>
        <v>US Dollar/Tons</v>
      </c>
      <c r="CA38" s="2">
        <f>VLOOKUP($A:$A,'9-Dünya Yıllar İthaları Birim F'!$A:$N,12,0)</f>
        <v>6549</v>
      </c>
      <c r="CB38" s="2">
        <f>VLOOKUP($A:$A,'9-Dünya Yıllar İthaları Birim F'!$A:$N,13,0)</f>
        <v>2198</v>
      </c>
      <c r="CC38" s="2" t="str">
        <f>VLOOKUP($A:$A,'9-Dünya Yıllar İthaları Birim F'!$A:$N,14,0)</f>
        <v>Tons</v>
      </c>
    </row>
    <row r="39" spans="1:81" x14ac:dyDescent="0.3">
      <c r="A39" s="6" t="s">
        <v>48</v>
      </c>
      <c r="B39" s="11">
        <v>6646</v>
      </c>
      <c r="C39" s="11">
        <v>5243</v>
      </c>
      <c r="D39" s="11">
        <v>14351</v>
      </c>
      <c r="E39" s="11">
        <v>10129</v>
      </c>
      <c r="F39" s="50">
        <v>6353</v>
      </c>
      <c r="G39" s="50">
        <f t="shared" si="0"/>
        <v>-37.279099614966924</v>
      </c>
      <c r="H39" s="50">
        <f t="shared" si="1"/>
        <v>0.50609819244955345</v>
      </c>
      <c r="I39" s="11">
        <f>VLOOKUP($A:$A,'2-Dünya Çeyrek Yıllar İthalatı'!$A:$G,2,0)</f>
        <v>1484</v>
      </c>
      <c r="J39" s="11">
        <f>VLOOKUP($A:$A,'2-Dünya Çeyrek Yıllar İthalatı'!$A:$G,3,0)</f>
        <v>1228</v>
      </c>
      <c r="K39" s="11">
        <f>VLOOKUP($A:$A,'2-Dünya Çeyrek Yıllar İthalatı'!$A:$G,4,0)</f>
        <v>1810</v>
      </c>
      <c r="L39" s="11">
        <f>VLOOKUP($A:$A,'2-Dünya Çeyrek Yıllar İthalatı'!$A:$G,5,0)</f>
        <v>1144</v>
      </c>
      <c r="M39" s="12">
        <f>VLOOKUP($A:$A,'2-Dünya Çeyrek Yıllar İthalatı'!$A:$G,6,0)</f>
        <v>0</v>
      </c>
      <c r="N39" s="12">
        <f>VLOOKUP($A:$A,'2-Dünya Çeyrek Yıllar İthalatı'!$A:$G,7,0)</f>
        <v>-100</v>
      </c>
      <c r="O39" s="6">
        <f>VLOOKUP($A:$A,'3-Türkiye İhracat Göstergeleri'!$A:$P,2,0)</f>
        <v>0</v>
      </c>
      <c r="P39" s="25">
        <f>VLOOKUP($A:$A,'3-Türkiye İhracat Göstergeleri'!$A:$P,3,0)</f>
        <v>-827</v>
      </c>
      <c r="Q39" s="25">
        <f>VLOOKUP($A:$A,'3-Türkiye İhracat Göstergeleri'!$A:$P,4,0)</f>
        <v>0</v>
      </c>
      <c r="R39" s="25">
        <f>VLOOKUP($A:$A,'3-Türkiye İhracat Göstergeleri'!$A:$P,5,0)</f>
        <v>0</v>
      </c>
      <c r="S39" s="25">
        <f>VLOOKUP($A:$A,'3-Türkiye İhracat Göstergeleri'!$A:$P,6,0)</f>
        <v>0</v>
      </c>
      <c r="T39" s="25">
        <f>VLOOKUP($A:$A,'3-Türkiye İhracat Göstergeleri'!$A:$P,7,0)</f>
        <v>0</v>
      </c>
      <c r="U39" s="25">
        <f>VLOOKUP($A:$A,'3-Türkiye İhracat Göstergeleri'!$A:$P,8,0)</f>
        <v>0</v>
      </c>
      <c r="V39" s="25">
        <f>VLOOKUP($A:$A,'3-Türkiye İhracat Göstergeleri'!$A:$P,9,0)</f>
        <v>0</v>
      </c>
      <c r="W39" s="25">
        <f>VLOOKUP($A:$A,'3-Türkiye İhracat Göstergeleri'!$A:$P,10,0)</f>
        <v>0</v>
      </c>
      <c r="X39" s="25">
        <f>VLOOKUP($A:$A,'3-Türkiye İhracat Göstergeleri'!$A:$P,11,0)</f>
        <v>36</v>
      </c>
      <c r="Y39" s="25">
        <f>VLOOKUP($A:$A,'3-Türkiye İhracat Göstergeleri'!$A:$P,12,0)</f>
        <v>0.50609617659593953</v>
      </c>
      <c r="Z39" s="25">
        <f>VLOOKUP($A:$A,'3-Türkiye İhracat Göstergeleri'!$A:$P,13,0)</f>
        <v>6</v>
      </c>
      <c r="AA39" s="25">
        <f>VLOOKUP($A:$A,'3-Türkiye İhracat Göstergeleri'!$A:$P,14,0)</f>
        <v>6059</v>
      </c>
      <c r="AB39" s="25" t="str">
        <f>VLOOKUP($A:$A,'3-Türkiye İhracat Göstergeleri'!$A:$P,15,0)</f>
        <v>0.26</v>
      </c>
      <c r="AC39" s="25">
        <f>VLOOKUP($A:$A,'3-Türkiye İhracat Göstergeleri'!$A:$P,16,0)</f>
        <v>10</v>
      </c>
      <c r="AD39" s="25">
        <f>VLOOKUP($A:$A,'4-Dünya İthalat Göstergeleri'!$A:$M,2,0)</f>
        <v>6353</v>
      </c>
      <c r="AE39" s="25">
        <f>VLOOKUP($A:$A,'4-Dünya İthalat Göstergeleri'!$A:$M,3,0)</f>
        <v>95711</v>
      </c>
      <c r="AF39" s="25">
        <f>VLOOKUP($A:$A,'4-Dünya İthalat Göstergeleri'!$A:$M,4,0)</f>
        <v>0</v>
      </c>
      <c r="AG39" s="25" t="str">
        <f>VLOOKUP($A:$A,'4-Dünya İthalat Göstergeleri'!$A:$M,5,0)</f>
        <v>No quantity</v>
      </c>
      <c r="AH39" s="25">
        <f>VLOOKUP($A:$A,'4-Dünya İthalat Göstergeleri'!$A:$M,6,0)</f>
        <v>0</v>
      </c>
      <c r="AI39" s="25">
        <f>VLOOKUP($A:$A,'4-Dünya İthalat Göstergeleri'!$A:$M,7,0)</f>
        <v>6</v>
      </c>
      <c r="AJ39" s="25">
        <f>VLOOKUP($A:$A,'4-Dünya İthalat Göstergeleri'!$A:$M,8,0)</f>
        <v>0</v>
      </c>
      <c r="AK39" s="25">
        <f>VLOOKUP($A:$A,'4-Dünya İthalat Göstergeleri'!$A:$M,9,0)</f>
        <v>-37</v>
      </c>
      <c r="AL39" s="25">
        <f>VLOOKUP($A:$A,'4-Dünya İthalat Göstergeleri'!$A:$M,10,0)</f>
        <v>0.50609617659593953</v>
      </c>
      <c r="AM39" s="25">
        <f>VLOOKUP($A:$A,'4-Dünya İthalat Göstergeleri'!$A:$M,11,0)</f>
        <v>6059</v>
      </c>
      <c r="AN39" s="25" t="str">
        <f>VLOOKUP($A:$A,'4-Dünya İthalat Göstergeleri'!$A:$M,12,0)</f>
        <v>0.26</v>
      </c>
      <c r="AO39" s="25">
        <f>VLOOKUP($A:$A,'4-Dünya İthalat Göstergeleri'!$A:$M,13,0)</f>
        <v>45488</v>
      </c>
      <c r="AP39" s="11">
        <f>VLOOKUP($A:$A,'5-Dünya Yıllar İhracatı'!$A:$H,2,0)</f>
        <v>331830</v>
      </c>
      <c r="AQ39" s="11">
        <f>VLOOKUP($A:$A,'5-Dünya Yıllar İhracatı'!$A:$H,3,0)</f>
        <v>204128</v>
      </c>
      <c r="AR39" s="11">
        <f>VLOOKUP($A:$A,'5-Dünya Yıllar İhracatı'!$A:$H,4,0)</f>
        <v>178754</v>
      </c>
      <c r="AS39" s="11">
        <f>VLOOKUP($A:$A,'5-Dünya Yıllar İhracatı'!$A:$H,5,0)</f>
        <v>108664</v>
      </c>
      <c r="AT39" s="12">
        <f>VLOOKUP($A:$A,'5-Dünya Yıllar İhracatı'!$A:$H,6,0)</f>
        <v>102064</v>
      </c>
      <c r="AU39" s="12">
        <f>VLOOKUP($A:$A,'5-Dünya Yıllar İhracatı'!$A:$H,7,0)</f>
        <v>-6.0737686814400353</v>
      </c>
      <c r="AV39" s="12">
        <f>VLOOKUP($A:$A,'5-Dünya Yıllar İhracatı'!$A:$H,8,0)</f>
        <v>9.4309931723616014</v>
      </c>
      <c r="AW39" s="11">
        <f>VLOOKUP($A:$A,'6-Türkiye Yıllar İhracatı'!$A:$H,2,0)</f>
        <v>0</v>
      </c>
      <c r="AX39" s="11">
        <f>VLOOKUP($A:$A,'6-Türkiye Yıllar İhracatı'!$A:$H,3,0)</f>
        <v>0</v>
      </c>
      <c r="AY39" s="11">
        <f>VLOOKUP($A:$A,'6-Türkiye Yıllar İhracatı'!$A:$H,4,0)</f>
        <v>0</v>
      </c>
      <c r="AZ39" s="11">
        <f>VLOOKUP($A:$A,'6-Türkiye Yıllar İhracatı'!$A:$H,5,0)</f>
        <v>1</v>
      </c>
      <c r="BA39" s="12">
        <f>VLOOKUP($A:$A,'6-Türkiye Yıllar İhracatı'!$A:$H,6,0)</f>
        <v>0</v>
      </c>
      <c r="BB39" s="11">
        <f>VLOOKUP($A:$A,'6-Türkiye Yıllar İhracatı'!$A:$H,7,0)</f>
        <v>-100</v>
      </c>
      <c r="BC39" s="12">
        <f>VLOOKUP($A:$A,'6-Türkiye Yıllar İhracatı'!$A:$H,8,0)</f>
        <v>0</v>
      </c>
      <c r="BD39" s="11" t="e">
        <f>VLOOKUP($A:$A,'7-Türkiye Çeyrek Yıllar İhracat'!$A:$G,2,0)</f>
        <v>#N/A</v>
      </c>
      <c r="BE39" s="11" t="e">
        <f>VLOOKUP($A:$A,'7-Türkiye Çeyrek Yıllar İhracat'!$A:$G,3,0)</f>
        <v>#N/A</v>
      </c>
      <c r="BF39" s="11" t="e">
        <f>VLOOKUP($A:$A,'7-Türkiye Çeyrek Yıllar İhracat'!$A:$G,4,0)</f>
        <v>#N/A</v>
      </c>
      <c r="BG39" s="11" t="e">
        <f>VLOOKUP($A:$A,'7-Türkiye Çeyrek Yıllar İhracat'!$A:$G,5,0)</f>
        <v>#N/A</v>
      </c>
      <c r="BH39" s="12" t="e">
        <f>VLOOKUP($A:$A,'7-Türkiye Çeyrek Yıllar İhracat'!$A:$G,6,0)</f>
        <v>#N/A</v>
      </c>
      <c r="BI39" s="12" t="e">
        <f>VLOOKUP($A:$A,'7-Türkiye Çeyrek Yıllar İhracat'!$A:$G,7,0)</f>
        <v>#N/A</v>
      </c>
      <c r="BJ39" s="11">
        <f>VLOOKUP($A:$A,'8-Türkiye Yıllar İhracat Birim '!$A:$H,2,0)</f>
        <v>0</v>
      </c>
      <c r="BK39" s="11">
        <f>VLOOKUP($A:$A,'8-Türkiye Yıllar İhracat Birim '!$A:$H,3,0)</f>
        <v>0</v>
      </c>
      <c r="BL39" s="11">
        <f>VLOOKUP($A:$A,'8-Türkiye Yıllar İhracat Birim '!$A:$H,4,0)</f>
        <v>0</v>
      </c>
      <c r="BM39" s="11">
        <f>VLOOKUP($A:$A,'8-Türkiye Yıllar İhracat Birim '!$A:$H,5,0)</f>
        <v>0</v>
      </c>
      <c r="BN39" s="11">
        <f>VLOOKUP($A:$A,'8-Türkiye Yıllar İhracat Birim '!$A:$H,6,0)</f>
        <v>0</v>
      </c>
      <c r="BO39" s="11">
        <f>VLOOKUP($A:$A,'8-Türkiye Yıllar İhracat Birim '!$A:$H,7,0)</f>
        <v>0</v>
      </c>
      <c r="BP39" s="12">
        <f>VLOOKUP($A:$A,'8-Türkiye Yıllar İhracat Birim '!$A:$H,8,0)</f>
        <v>0</v>
      </c>
      <c r="BQ39" s="2">
        <f>VLOOKUP($A:$A,'9-Dünya Yıllar İthaları Birim F'!$A:$N,2,0)</f>
        <v>2640</v>
      </c>
      <c r="BR39" s="2" t="str">
        <f>VLOOKUP($A:$A,'9-Dünya Yıllar İthaları Birim F'!$A:$N,3,0)</f>
        <v>US Dollar/Tons</v>
      </c>
      <c r="BS39" s="2">
        <f>VLOOKUP($A:$A,'9-Dünya Yıllar İthaları Birim F'!$A:$N,4,0)</f>
        <v>2631</v>
      </c>
      <c r="BT39" s="2" t="str">
        <f>VLOOKUP($A:$A,'9-Dünya Yıllar İthaları Birim F'!$A:$N,5,0)</f>
        <v>US Dollar/Tons</v>
      </c>
      <c r="BU39" s="2">
        <f>VLOOKUP($A:$A,'9-Dünya Yıllar İthaları Birim F'!$A:$N,6,0)</f>
        <v>3040</v>
      </c>
      <c r="BV39" s="2" t="str">
        <f>VLOOKUP($A:$A,'9-Dünya Yıllar İthaları Birim F'!$A:$N,7,0)</f>
        <v>US Dollar/Tons</v>
      </c>
      <c r="BW39" s="2">
        <f>VLOOKUP($A:$A,'9-Dünya Yıllar İthaları Birim F'!$A:$N,8,0)</f>
        <v>3098</v>
      </c>
      <c r="BX39" s="2" t="str">
        <f>VLOOKUP($A:$A,'9-Dünya Yıllar İthaları Birim F'!$A:$N,9,0)</f>
        <v>US Dollar/Tons</v>
      </c>
      <c r="BY39" s="2">
        <f>VLOOKUP($A:$A,'9-Dünya Yıllar İthaları Birim F'!$A:$N,10,0)</f>
        <v>0</v>
      </c>
      <c r="BZ39" s="2" t="str">
        <f>VLOOKUP($A:$A,'9-Dünya Yıllar İthaları Birim F'!$A:$N,11,0)</f>
        <v>US Dollar/Tons</v>
      </c>
      <c r="CA39" s="2">
        <f>VLOOKUP($A:$A,'9-Dünya Yıllar İthaları Birim F'!$A:$N,12,0)</f>
        <v>6353</v>
      </c>
      <c r="CB39" s="2">
        <f>VLOOKUP($A:$A,'9-Dünya Yıllar İthaları Birim F'!$A:$N,13,0)</f>
        <v>0</v>
      </c>
      <c r="CC39" s="2" t="str">
        <f>VLOOKUP($A:$A,'9-Dünya Yıllar İthaları Birim F'!$A:$N,14,0)</f>
        <v>Tons</v>
      </c>
    </row>
    <row r="40" spans="1:81" x14ac:dyDescent="0.3">
      <c r="A40" s="8" t="s">
        <v>49</v>
      </c>
      <c r="B40" s="9">
        <v>7789</v>
      </c>
      <c r="C40" s="9">
        <v>6495</v>
      </c>
      <c r="D40" s="9">
        <v>7786</v>
      </c>
      <c r="E40" s="9">
        <v>7209</v>
      </c>
      <c r="F40" s="49">
        <v>5963</v>
      </c>
      <c r="G40" s="49">
        <f t="shared" si="0"/>
        <v>-17.283950617283949</v>
      </c>
      <c r="H40" s="49">
        <f t="shared" si="1"/>
        <v>0.47502967441786353</v>
      </c>
      <c r="I40" s="9">
        <f>VLOOKUP($A:$A,'2-Dünya Çeyrek Yıllar İthalatı'!$A:$G,2,0)</f>
        <v>1525</v>
      </c>
      <c r="J40" s="9">
        <f>VLOOKUP($A:$A,'2-Dünya Çeyrek Yıllar İthalatı'!$A:$G,3,0)</f>
        <v>1840</v>
      </c>
      <c r="K40" s="9">
        <f>VLOOKUP($A:$A,'2-Dünya Çeyrek Yıllar İthalatı'!$A:$G,4,0)</f>
        <v>2083</v>
      </c>
      <c r="L40" s="9">
        <f>VLOOKUP($A:$A,'2-Dünya Çeyrek Yıllar İthalatı'!$A:$G,5,0)</f>
        <v>2536</v>
      </c>
      <c r="M40" s="10">
        <f>VLOOKUP($A:$A,'2-Dünya Çeyrek Yıllar İthalatı'!$A:$G,6,0)</f>
        <v>2535</v>
      </c>
      <c r="N40" s="10">
        <f>VLOOKUP($A:$A,'2-Dünya Çeyrek Yıllar İthalatı'!$A:$G,7,0)</f>
        <v>66.229508196721312</v>
      </c>
      <c r="O40" s="8">
        <f>VLOOKUP($A:$A,'3-Türkiye İhracat Göstergeleri'!$A:$P,2,0)</f>
        <v>0</v>
      </c>
      <c r="P40" s="27">
        <f>VLOOKUP($A:$A,'3-Türkiye İhracat Göstergeleri'!$A:$P,3,0)</f>
        <v>0</v>
      </c>
      <c r="Q40" s="27">
        <f>VLOOKUP($A:$A,'3-Türkiye İhracat Göstergeleri'!$A:$P,4,0)</f>
        <v>0</v>
      </c>
      <c r="R40" s="27">
        <f>VLOOKUP($A:$A,'3-Türkiye İhracat Göstergeleri'!$A:$P,5,0)</f>
        <v>0</v>
      </c>
      <c r="S40" s="27">
        <f>VLOOKUP($A:$A,'3-Türkiye İhracat Göstergeleri'!$A:$P,6,0)</f>
        <v>0</v>
      </c>
      <c r="T40" s="27">
        <f>VLOOKUP($A:$A,'3-Türkiye İhracat Göstergeleri'!$A:$P,7,0)</f>
        <v>0</v>
      </c>
      <c r="U40" s="27">
        <f>VLOOKUP($A:$A,'3-Türkiye İhracat Göstergeleri'!$A:$P,8,0)</f>
        <v>0</v>
      </c>
      <c r="V40" s="27">
        <f>VLOOKUP($A:$A,'3-Türkiye İhracat Göstergeleri'!$A:$P,9,0)</f>
        <v>0</v>
      </c>
      <c r="W40" s="27">
        <f>VLOOKUP($A:$A,'3-Türkiye İhracat Göstergeleri'!$A:$P,10,0)</f>
        <v>0</v>
      </c>
      <c r="X40" s="27">
        <f>VLOOKUP($A:$A,'3-Türkiye İhracat Göstergeleri'!$A:$P,11,0)</f>
        <v>37</v>
      </c>
      <c r="Y40" s="27">
        <f>VLOOKUP($A:$A,'3-Türkiye İhracat Göstergeleri'!$A:$P,12,0)</f>
        <v>0.47502778231411741</v>
      </c>
      <c r="Z40" s="27">
        <f>VLOOKUP($A:$A,'3-Türkiye İhracat Göstergeleri'!$A:$P,13,0)</f>
        <v>-4</v>
      </c>
      <c r="AA40" s="27">
        <f>VLOOKUP($A:$A,'3-Türkiye İhracat Göstergeleri'!$A:$P,14,0)</f>
        <v>9133</v>
      </c>
      <c r="AB40" s="27" t="str">
        <f>VLOOKUP($A:$A,'3-Türkiye İhracat Göstergeleri'!$A:$P,15,0)</f>
        <v>0.31</v>
      </c>
      <c r="AC40" s="27">
        <f>VLOOKUP($A:$A,'3-Türkiye İhracat Göstergeleri'!$A:$P,16,0)</f>
        <v>9</v>
      </c>
      <c r="AD40" s="27">
        <f>VLOOKUP($A:$A,'4-Dünya İthalat Göstergeleri'!$A:$M,2,0)</f>
        <v>5963</v>
      </c>
      <c r="AE40" s="28">
        <f>VLOOKUP($A:$A,'4-Dünya İthalat Göstergeleri'!$A:$M,3,0)</f>
        <v>-5811</v>
      </c>
      <c r="AF40" s="27">
        <f>VLOOKUP($A:$A,'4-Dünya İthalat Göstergeleri'!$A:$M,4,0)</f>
        <v>2260</v>
      </c>
      <c r="AG40" s="27" t="str">
        <f>VLOOKUP($A:$A,'4-Dünya İthalat Göstergeleri'!$A:$M,5,0)</f>
        <v>Tons</v>
      </c>
      <c r="AH40" s="27">
        <f>VLOOKUP($A:$A,'4-Dünya İthalat Göstergeleri'!$A:$M,6,0)</f>
        <v>2638</v>
      </c>
      <c r="AI40" s="27">
        <f>VLOOKUP($A:$A,'4-Dünya İthalat Göstergeleri'!$A:$M,7,0)</f>
        <v>-4</v>
      </c>
      <c r="AJ40" s="27">
        <f>VLOOKUP($A:$A,'4-Dünya İthalat Göstergeleri'!$A:$M,8,0)</f>
        <v>-7</v>
      </c>
      <c r="AK40" s="27">
        <f>VLOOKUP($A:$A,'4-Dünya İthalat Göstergeleri'!$A:$M,9,0)</f>
        <v>-17</v>
      </c>
      <c r="AL40" s="27">
        <f>VLOOKUP($A:$A,'4-Dünya İthalat Göstergeleri'!$A:$M,10,0)</f>
        <v>0.47502778231411741</v>
      </c>
      <c r="AM40" s="27">
        <f>VLOOKUP($A:$A,'4-Dünya İthalat Göstergeleri'!$A:$M,11,0)</f>
        <v>9133</v>
      </c>
      <c r="AN40" s="27" t="str">
        <f>VLOOKUP($A:$A,'4-Dünya İthalat Göstergeleri'!$A:$M,12,0)</f>
        <v>0.31</v>
      </c>
      <c r="AO40" s="27">
        <f>VLOOKUP($A:$A,'4-Dünya İthalat Göstergeleri'!$A:$M,13,0)</f>
        <v>7</v>
      </c>
      <c r="AP40" s="9">
        <f>VLOOKUP($A:$A,'5-Dünya Yıllar İhracatı'!$A:$H,2,0)</f>
        <v>282</v>
      </c>
      <c r="AQ40" s="9">
        <f>VLOOKUP($A:$A,'5-Dünya Yıllar İhracatı'!$A:$H,3,0)</f>
        <v>303</v>
      </c>
      <c r="AR40" s="9">
        <f>VLOOKUP($A:$A,'5-Dünya Yıllar İhracatı'!$A:$H,4,0)</f>
        <v>236</v>
      </c>
      <c r="AS40" s="9">
        <f>VLOOKUP($A:$A,'5-Dünya Yıllar İhracatı'!$A:$H,5,0)</f>
        <v>136</v>
      </c>
      <c r="AT40" s="10">
        <f>VLOOKUP($A:$A,'5-Dünya Yıllar İhracatı'!$A:$H,6,0)</f>
        <v>152</v>
      </c>
      <c r="AU40" s="10">
        <f>VLOOKUP($A:$A,'5-Dünya Yıllar İhracatı'!$A:$H,7,0)</f>
        <v>11.76470588235294</v>
      </c>
      <c r="AV40" s="10">
        <f>VLOOKUP($A:$A,'5-Dünya Yıllar İhracatı'!$A:$H,8,0)</f>
        <v>1.4045216356393667E-2</v>
      </c>
      <c r="AW40" s="9">
        <f>VLOOKUP($A:$A,'6-Türkiye Yıllar İhracatı'!$A:$H,2,0)</f>
        <v>4</v>
      </c>
      <c r="AX40" s="9">
        <f>VLOOKUP($A:$A,'6-Türkiye Yıllar İhracatı'!$A:$H,3,0)</f>
        <v>0</v>
      </c>
      <c r="AY40" s="9">
        <f>VLOOKUP($A:$A,'6-Türkiye Yıllar İhracatı'!$A:$H,4,0)</f>
        <v>0</v>
      </c>
      <c r="AZ40" s="9">
        <f>VLOOKUP($A:$A,'6-Türkiye Yıllar İhracatı'!$A:$H,5,0)</f>
        <v>0</v>
      </c>
      <c r="BA40" s="10">
        <f>VLOOKUP($A:$A,'6-Türkiye Yıllar İhracatı'!$A:$H,6,0)</f>
        <v>0</v>
      </c>
      <c r="BB40" s="9">
        <f>VLOOKUP($A:$A,'6-Türkiye Yıllar İhracatı'!$A:$H,7,0)</f>
        <v>100</v>
      </c>
      <c r="BC40" s="10">
        <f>VLOOKUP($A:$A,'6-Türkiye Yıllar İhracatı'!$A:$H,8,0)</f>
        <v>0</v>
      </c>
      <c r="BD40" s="9" t="e">
        <f>VLOOKUP($A:$A,'7-Türkiye Çeyrek Yıllar İhracat'!$A:$G,2,0)</f>
        <v>#N/A</v>
      </c>
      <c r="BE40" s="9" t="e">
        <f>VLOOKUP($A:$A,'7-Türkiye Çeyrek Yıllar İhracat'!$A:$G,3,0)</f>
        <v>#N/A</v>
      </c>
      <c r="BF40" s="9" t="e">
        <f>VLOOKUP($A:$A,'7-Türkiye Çeyrek Yıllar İhracat'!$A:$G,4,0)</f>
        <v>#N/A</v>
      </c>
      <c r="BG40" s="9" t="e">
        <f>VLOOKUP($A:$A,'7-Türkiye Çeyrek Yıllar İhracat'!$A:$G,5,0)</f>
        <v>#N/A</v>
      </c>
      <c r="BH40" s="10" t="e">
        <f>VLOOKUP($A:$A,'7-Türkiye Çeyrek Yıllar İhracat'!$A:$G,6,0)</f>
        <v>#N/A</v>
      </c>
      <c r="BI40" s="12" t="e">
        <f>VLOOKUP($A:$A,'7-Türkiye Çeyrek Yıllar İhracat'!$A:$G,7,0)</f>
        <v>#N/A</v>
      </c>
      <c r="BJ40" s="9">
        <f>VLOOKUP($A:$A,'8-Türkiye Yıllar İhracat Birim '!$A:$H,2,0)</f>
        <v>4000</v>
      </c>
      <c r="BK40" s="9">
        <f>VLOOKUP($A:$A,'8-Türkiye Yıllar İhracat Birim '!$A:$H,3,0)</f>
        <v>0</v>
      </c>
      <c r="BL40" s="9">
        <f>VLOOKUP($A:$A,'8-Türkiye Yıllar İhracat Birim '!$A:$H,4,0)</f>
        <v>0</v>
      </c>
      <c r="BM40" s="9">
        <f>VLOOKUP($A:$A,'8-Türkiye Yıllar İhracat Birim '!$A:$H,5,0)</f>
        <v>0</v>
      </c>
      <c r="BN40" s="9">
        <f>VLOOKUP($A:$A,'8-Türkiye Yıllar İhracat Birim '!$A:$H,6,0)</f>
        <v>0</v>
      </c>
      <c r="BO40" s="9">
        <f>VLOOKUP($A:$A,'8-Türkiye Yıllar İhracat Birim '!$A:$H,7,0)</f>
        <v>0</v>
      </c>
      <c r="BP40" s="10">
        <f>VLOOKUP($A:$A,'8-Türkiye Yıllar İhracat Birim '!$A:$H,8,0)</f>
        <v>0</v>
      </c>
      <c r="BQ40" s="2">
        <f>VLOOKUP($A:$A,'9-Dünya Yıllar İthaları Birim F'!$A:$N,2,0)</f>
        <v>2779</v>
      </c>
      <c r="BR40" s="2" t="str">
        <f>VLOOKUP($A:$A,'9-Dünya Yıllar İthaları Birim F'!$A:$N,3,0)</f>
        <v>US Dollar/Tons</v>
      </c>
      <c r="BS40" s="2">
        <f>VLOOKUP($A:$A,'9-Dünya Yıllar İthaları Birim F'!$A:$N,4,0)</f>
        <v>2135</v>
      </c>
      <c r="BT40" s="2" t="str">
        <f>VLOOKUP($A:$A,'9-Dünya Yıllar İthaları Birim F'!$A:$N,5,0)</f>
        <v>US Dollar/Tons</v>
      </c>
      <c r="BU40" s="2">
        <f>VLOOKUP($A:$A,'9-Dünya Yıllar İthaları Birim F'!$A:$N,6,0)</f>
        <v>2844</v>
      </c>
      <c r="BV40" s="2" t="str">
        <f>VLOOKUP($A:$A,'9-Dünya Yıllar İthaları Birim F'!$A:$N,7,0)</f>
        <v>US Dollar/Tons</v>
      </c>
      <c r="BW40" s="2">
        <f>VLOOKUP($A:$A,'9-Dünya Yıllar İthaları Birim F'!$A:$N,8,0)</f>
        <v>3156</v>
      </c>
      <c r="BX40" s="2" t="str">
        <f>VLOOKUP($A:$A,'9-Dünya Yıllar İthaları Birim F'!$A:$N,9,0)</f>
        <v>US Dollar/Tons</v>
      </c>
      <c r="BY40" s="2">
        <f>VLOOKUP($A:$A,'9-Dünya Yıllar İthaları Birim F'!$A:$N,10,0)</f>
        <v>2638</v>
      </c>
      <c r="BZ40" s="2" t="str">
        <f>VLOOKUP($A:$A,'9-Dünya Yıllar İthaları Birim F'!$A:$N,11,0)</f>
        <v>US Dollar/Tons</v>
      </c>
      <c r="CA40" s="2">
        <f>VLOOKUP($A:$A,'9-Dünya Yıllar İthaları Birim F'!$A:$N,12,0)</f>
        <v>5963</v>
      </c>
      <c r="CB40" s="2">
        <f>VLOOKUP($A:$A,'9-Dünya Yıllar İthaları Birim F'!$A:$N,13,0)</f>
        <v>2260</v>
      </c>
      <c r="CC40" s="2" t="str">
        <f>VLOOKUP($A:$A,'9-Dünya Yıllar İthaları Birim F'!$A:$N,14,0)</f>
        <v>Tons</v>
      </c>
    </row>
    <row r="41" spans="1:81" x14ac:dyDescent="0.3">
      <c r="A41" s="6" t="s">
        <v>50</v>
      </c>
      <c r="B41" s="11">
        <v>6572</v>
      </c>
      <c r="C41" s="11">
        <v>5135</v>
      </c>
      <c r="D41" s="11">
        <v>6245</v>
      </c>
      <c r="E41" s="11">
        <v>6886</v>
      </c>
      <c r="F41" s="50">
        <v>5844</v>
      </c>
      <c r="G41" s="50">
        <f t="shared" si="0"/>
        <v>-15.13215219285507</v>
      </c>
      <c r="H41" s="50">
        <f t="shared" si="1"/>
        <v>0.46554979327486079</v>
      </c>
      <c r="I41" s="11">
        <f>VLOOKUP($A:$A,'2-Dünya Çeyrek Yıllar İthalatı'!$A:$G,2,0)</f>
        <v>906</v>
      </c>
      <c r="J41" s="11">
        <f>VLOOKUP($A:$A,'2-Dünya Çeyrek Yıllar İthalatı'!$A:$G,3,0)</f>
        <v>899</v>
      </c>
      <c r="K41" s="11">
        <f>VLOOKUP($A:$A,'2-Dünya Çeyrek Yıllar İthalatı'!$A:$G,4,0)</f>
        <v>1249</v>
      </c>
      <c r="L41" s="11">
        <f>VLOOKUP($A:$A,'2-Dünya Çeyrek Yıllar İthalatı'!$A:$G,5,0)</f>
        <v>1308</v>
      </c>
      <c r="M41" s="12">
        <f>VLOOKUP($A:$A,'2-Dünya Çeyrek Yıllar İthalatı'!$A:$G,6,0)</f>
        <v>1446</v>
      </c>
      <c r="N41" s="12">
        <f>VLOOKUP($A:$A,'2-Dünya Çeyrek Yıllar İthalatı'!$A:$G,7,0)</f>
        <v>59.602649006622521</v>
      </c>
      <c r="O41" s="6">
        <f>VLOOKUP($A:$A,'3-Türkiye İhracat Göstergeleri'!$A:$P,2,0)</f>
        <v>1511</v>
      </c>
      <c r="P41" s="25">
        <f>VLOOKUP($A:$A,'3-Türkiye İhracat Göstergeleri'!$A:$P,3,0)</f>
        <v>1449</v>
      </c>
      <c r="Q41" s="25">
        <f>VLOOKUP($A:$A,'3-Türkiye İhracat Göstergeleri'!$A:$P,4,0)</f>
        <v>1.9940876817905879</v>
      </c>
      <c r="R41" s="25">
        <f>VLOOKUP($A:$A,'3-Türkiye İhracat Göstergeleri'!$A:$P,5,0)</f>
        <v>701</v>
      </c>
      <c r="S41" s="25" t="str">
        <f>VLOOKUP($A:$A,'3-Türkiye İhracat Göstergeleri'!$A:$P,6,0)</f>
        <v>Tons</v>
      </c>
      <c r="T41" s="25">
        <f>VLOOKUP($A:$A,'3-Türkiye İhracat Göstergeleri'!$A:$P,7,0)</f>
        <v>2155</v>
      </c>
      <c r="U41" s="25">
        <f>VLOOKUP($A:$A,'3-Türkiye İhracat Göstergeleri'!$A:$P,8,0)</f>
        <v>38</v>
      </c>
      <c r="V41" s="25">
        <f>VLOOKUP($A:$A,'3-Türkiye İhracat Göstergeleri'!$A:$P,9,0)</f>
        <v>41</v>
      </c>
      <c r="W41" s="25">
        <f>VLOOKUP($A:$A,'3-Türkiye İhracat Göstergeleri'!$A:$P,10,0)</f>
        <v>-16</v>
      </c>
      <c r="X41" s="25">
        <f>VLOOKUP($A:$A,'3-Türkiye İhracat Göstergeleri'!$A:$P,11,0)</f>
        <v>38</v>
      </c>
      <c r="Y41" s="25">
        <f>VLOOKUP($A:$A,'3-Türkiye İhracat Göstergeleri'!$A:$P,12,0)</f>
        <v>0.46554793893068963</v>
      </c>
      <c r="Z41" s="25">
        <f>VLOOKUP($A:$A,'3-Türkiye İhracat Göstergeleri'!$A:$P,13,0)</f>
        <v>1</v>
      </c>
      <c r="AA41" s="25">
        <f>VLOOKUP($A:$A,'3-Türkiye İhracat Göstergeleri'!$A:$P,14,0)</f>
        <v>1124</v>
      </c>
      <c r="AB41" s="25" t="str">
        <f>VLOOKUP($A:$A,'3-Türkiye İhracat Göstergeleri'!$A:$P,15,0)</f>
        <v>0.23</v>
      </c>
      <c r="AC41" s="25">
        <f>VLOOKUP($A:$A,'3-Türkiye İhracat Göstergeleri'!$A:$P,16,0)</f>
        <v>0</v>
      </c>
      <c r="AD41" s="25">
        <f>VLOOKUP($A:$A,'4-Dünya İthalat Göstergeleri'!$A:$M,2,0)</f>
        <v>5844</v>
      </c>
      <c r="AE41" s="25">
        <f>VLOOKUP($A:$A,'4-Dünya İthalat Göstergeleri'!$A:$M,3,0)</f>
        <v>7308</v>
      </c>
      <c r="AF41" s="36">
        <f>VLOOKUP($A:$A,'4-Dünya İthalat Göstergeleri'!$A:$M,4,0)</f>
        <v>1323</v>
      </c>
      <c r="AG41" s="36" t="str">
        <f>VLOOKUP($A:$A,'4-Dünya İthalat Göstergeleri'!$A:$M,5,0)</f>
        <v>Tons</v>
      </c>
      <c r="AH41" s="36">
        <f>VLOOKUP($A:$A,'4-Dünya İthalat Göstergeleri'!$A:$M,6,0)</f>
        <v>4417</v>
      </c>
      <c r="AI41" s="25">
        <f>VLOOKUP($A:$A,'4-Dünya İthalat Göstergeleri'!$A:$M,7,0)</f>
        <v>1</v>
      </c>
      <c r="AJ41" s="25">
        <f>VLOOKUP($A:$A,'4-Dünya İthalat Göstergeleri'!$A:$M,8,0)</f>
        <v>6</v>
      </c>
      <c r="AK41" s="25">
        <f>VLOOKUP($A:$A,'4-Dünya İthalat Göstergeleri'!$A:$M,9,0)</f>
        <v>-15</v>
      </c>
      <c r="AL41" s="25">
        <f>VLOOKUP($A:$A,'4-Dünya İthalat Göstergeleri'!$A:$M,10,0)</f>
        <v>0.46554793893068963</v>
      </c>
      <c r="AM41" s="25">
        <f>VLOOKUP($A:$A,'4-Dünya İthalat Göstergeleri'!$A:$M,11,0)</f>
        <v>1124</v>
      </c>
      <c r="AN41" s="25" t="str">
        <f>VLOOKUP($A:$A,'4-Dünya İthalat Göstergeleri'!$A:$M,12,0)</f>
        <v>0.23</v>
      </c>
      <c r="AO41" s="25">
        <f>VLOOKUP($A:$A,'4-Dünya İthalat Göstergeleri'!$A:$M,13,0)</f>
        <v>45506</v>
      </c>
      <c r="AP41" s="11">
        <f>VLOOKUP($A:$A,'5-Dünya Yıllar İhracatı'!$A:$H,2,0)</f>
        <v>12341</v>
      </c>
      <c r="AQ41" s="11">
        <f>VLOOKUP($A:$A,'5-Dünya Yıllar İhracatı'!$A:$H,3,0)</f>
        <v>11582</v>
      </c>
      <c r="AR41" s="11">
        <f>VLOOKUP($A:$A,'5-Dünya Yıllar İhracatı'!$A:$H,4,0)</f>
        <v>16452</v>
      </c>
      <c r="AS41" s="11">
        <f>VLOOKUP($A:$A,'5-Dünya Yıllar İhracatı'!$A:$H,5,0)</f>
        <v>17509</v>
      </c>
      <c r="AT41" s="12">
        <f>VLOOKUP($A:$A,'5-Dünya Yıllar İhracatı'!$A:$H,6,0)</f>
        <v>13152</v>
      </c>
      <c r="AU41" s="12">
        <f>VLOOKUP($A:$A,'5-Dünya Yıllar İhracatı'!$A:$H,7,0)</f>
        <v>-24.884345193900277</v>
      </c>
      <c r="AV41" s="12">
        <f>VLOOKUP($A:$A,'5-Dünya Yıllar İhracatı'!$A:$H,8,0)</f>
        <v>1.2152808257847996</v>
      </c>
      <c r="AW41" s="11">
        <f>VLOOKUP($A:$A,'6-Türkiye Yıllar İhracatı'!$A:$H,2,0)</f>
        <v>510</v>
      </c>
      <c r="AX41" s="11">
        <f>VLOOKUP($A:$A,'6-Türkiye Yıllar İhracatı'!$A:$H,3,0)</f>
        <v>651</v>
      </c>
      <c r="AY41" s="11">
        <f>VLOOKUP($A:$A,'6-Türkiye Yıllar İhracatı'!$A:$H,4,0)</f>
        <v>860</v>
      </c>
      <c r="AZ41" s="11">
        <f>VLOOKUP($A:$A,'6-Türkiye Yıllar İhracatı'!$A:$H,5,0)</f>
        <v>1800</v>
      </c>
      <c r="BA41" s="12">
        <f>VLOOKUP($A:$A,'6-Türkiye Yıllar İhracatı'!$A:$H,6,0)</f>
        <v>1511</v>
      </c>
      <c r="BB41" s="11">
        <f>VLOOKUP($A:$A,'6-Türkiye Yıllar İhracatı'!$A:$H,7,0)</f>
        <v>-16.055555555555557</v>
      </c>
      <c r="BC41" s="12">
        <f>VLOOKUP($A:$A,'6-Türkiye Yıllar İhracatı'!$A:$H,8,0)</f>
        <v>1.9940876817905879</v>
      </c>
      <c r="BD41" s="11">
        <f>VLOOKUP($A:$A,'7-Türkiye Çeyrek Yıllar İhracat'!$A:$G,2,0)</f>
        <v>190</v>
      </c>
      <c r="BE41" s="11">
        <f>VLOOKUP($A:$A,'7-Türkiye Çeyrek Yıllar İhracat'!$A:$G,3,0)</f>
        <v>263</v>
      </c>
      <c r="BF41" s="11">
        <f>VLOOKUP($A:$A,'7-Türkiye Çeyrek Yıllar İhracat'!$A:$G,4,0)</f>
        <v>255</v>
      </c>
      <c r="BG41" s="11">
        <f>VLOOKUP($A:$A,'7-Türkiye Çeyrek Yıllar İhracat'!$A:$G,5,0)</f>
        <v>214</v>
      </c>
      <c r="BH41" s="12">
        <f>VLOOKUP($A:$A,'7-Türkiye Çeyrek Yıllar İhracat'!$A:$G,6,0)</f>
        <v>193</v>
      </c>
      <c r="BI41" s="12">
        <f>VLOOKUP($A:$A,'7-Türkiye Çeyrek Yıllar İhracat'!$A:$G,7,0)</f>
        <v>1.5789473684210527</v>
      </c>
      <c r="BJ41" s="11">
        <f>VLOOKUP($A:$A,'8-Türkiye Yıllar İhracat Birim '!$A:$H,2,0)</f>
        <v>2452</v>
      </c>
      <c r="BK41" s="11">
        <f>VLOOKUP($A:$A,'8-Türkiye Yıllar İhracat Birim '!$A:$H,3,0)</f>
        <v>2325</v>
      </c>
      <c r="BL41" s="11">
        <f>VLOOKUP($A:$A,'8-Türkiye Yıllar İhracat Birim '!$A:$H,4,0)</f>
        <v>2748</v>
      </c>
      <c r="BM41" s="11">
        <f>VLOOKUP($A:$A,'8-Türkiye Yıllar İhracat Birim '!$A:$H,5,0)</f>
        <v>2293</v>
      </c>
      <c r="BN41" s="11">
        <f>VLOOKUP($A:$A,'8-Türkiye Yıllar İhracat Birim '!$A:$H,6,0)</f>
        <v>2155</v>
      </c>
      <c r="BO41" s="11">
        <f>VLOOKUP($A:$A,'8-Türkiye Yıllar İhracat Birim '!$A:$H,7,0)</f>
        <v>1511</v>
      </c>
      <c r="BP41" s="12">
        <f>VLOOKUP($A:$A,'8-Türkiye Yıllar İhracat Birim '!$A:$H,8,0)</f>
        <v>701</v>
      </c>
      <c r="BQ41" s="2">
        <f>VLOOKUP($A:$A,'9-Dünya Yıllar İthaları Birim F'!$A:$N,2,0)</f>
        <v>5593</v>
      </c>
      <c r="BR41" s="2" t="str">
        <f>VLOOKUP($A:$A,'9-Dünya Yıllar İthaları Birim F'!$A:$N,3,0)</f>
        <v>US Dollar/Tons</v>
      </c>
      <c r="BS41" s="2">
        <f>VLOOKUP($A:$A,'9-Dünya Yıllar İthaları Birim F'!$A:$N,4,0)</f>
        <v>4909</v>
      </c>
      <c r="BT41" s="2" t="str">
        <f>VLOOKUP($A:$A,'9-Dünya Yıllar İthaları Birim F'!$A:$N,5,0)</f>
        <v>US Dollar/Tons</v>
      </c>
      <c r="BU41" s="2">
        <f>VLOOKUP($A:$A,'9-Dünya Yıllar İthaları Birim F'!$A:$N,6,0)</f>
        <v>5714</v>
      </c>
      <c r="BV41" s="2" t="str">
        <f>VLOOKUP($A:$A,'9-Dünya Yıllar İthaları Birim F'!$A:$N,7,0)</f>
        <v>US Dollar/Tons</v>
      </c>
      <c r="BW41" s="2">
        <f>VLOOKUP($A:$A,'9-Dünya Yıllar İthaları Birim F'!$A:$N,8,0)</f>
        <v>4739</v>
      </c>
      <c r="BX41" s="2" t="str">
        <f>VLOOKUP($A:$A,'9-Dünya Yıllar İthaları Birim F'!$A:$N,9,0)</f>
        <v>US Dollar/Tons</v>
      </c>
      <c r="BY41" s="2">
        <f>VLOOKUP($A:$A,'9-Dünya Yıllar İthaları Birim F'!$A:$N,10,0)</f>
        <v>4417</v>
      </c>
      <c r="BZ41" s="2" t="str">
        <f>VLOOKUP($A:$A,'9-Dünya Yıllar İthaları Birim F'!$A:$N,11,0)</f>
        <v>US Dollar/Tons</v>
      </c>
      <c r="CA41" s="2">
        <f>VLOOKUP($A:$A,'9-Dünya Yıllar İthaları Birim F'!$A:$N,12,0)</f>
        <v>5844</v>
      </c>
      <c r="CB41" s="2">
        <f>VLOOKUP($A:$A,'9-Dünya Yıllar İthaları Birim F'!$A:$N,13,0)</f>
        <v>1323</v>
      </c>
      <c r="CC41" s="2" t="str">
        <f>VLOOKUP($A:$A,'9-Dünya Yıllar İthaları Birim F'!$A:$N,14,0)</f>
        <v>Tons</v>
      </c>
    </row>
    <row r="42" spans="1:81" x14ac:dyDescent="0.3">
      <c r="A42" s="8" t="s">
        <v>51</v>
      </c>
      <c r="B42" s="9">
        <v>4452</v>
      </c>
      <c r="C42" s="9">
        <v>3993</v>
      </c>
      <c r="D42" s="9">
        <v>5453</v>
      </c>
      <c r="E42" s="9">
        <v>5807</v>
      </c>
      <c r="F42" s="49">
        <v>5811</v>
      </c>
      <c r="G42" s="49">
        <f t="shared" si="0"/>
        <v>6.8882383330463232E-2</v>
      </c>
      <c r="H42" s="49">
        <f t="shared" si="1"/>
        <v>0.46292091867217933</v>
      </c>
      <c r="I42" s="9">
        <f>VLOOKUP($A:$A,'2-Dünya Çeyrek Yıllar İthalatı'!$A:$G,2,0)</f>
        <v>1264</v>
      </c>
      <c r="J42" s="9">
        <f>VLOOKUP($A:$A,'2-Dünya Çeyrek Yıllar İthalatı'!$A:$G,3,0)</f>
        <v>1114</v>
      </c>
      <c r="K42" s="9">
        <f>VLOOKUP($A:$A,'2-Dünya Çeyrek Yıllar İthalatı'!$A:$G,4,0)</f>
        <v>1300</v>
      </c>
      <c r="L42" s="9">
        <f>VLOOKUP($A:$A,'2-Dünya Çeyrek Yıllar İthalatı'!$A:$G,5,0)</f>
        <v>2099</v>
      </c>
      <c r="M42" s="10">
        <f>VLOOKUP($A:$A,'2-Dünya Çeyrek Yıllar İthalatı'!$A:$G,6,0)</f>
        <v>1796</v>
      </c>
      <c r="N42" s="10">
        <f>VLOOKUP($A:$A,'2-Dünya Çeyrek Yıllar İthalatı'!$A:$G,7,0)</f>
        <v>42.088607594936711</v>
      </c>
      <c r="O42" s="8">
        <f>VLOOKUP($A:$A,'3-Türkiye İhracat Göstergeleri'!$A:$P,2,0)</f>
        <v>61</v>
      </c>
      <c r="P42" s="27">
        <f>VLOOKUP($A:$A,'3-Türkiye İhracat Göstergeleri'!$A:$P,3,0)</f>
        <v>61</v>
      </c>
      <c r="Q42" s="27">
        <f>VLOOKUP($A:$A,'3-Türkiye İhracat Göstergeleri'!$A:$P,4,0)</f>
        <v>8.0502547047800035E-2</v>
      </c>
      <c r="R42" s="27">
        <f>VLOOKUP($A:$A,'3-Türkiye İhracat Göstergeleri'!$A:$P,5,0)</f>
        <v>25</v>
      </c>
      <c r="S42" s="27" t="str">
        <f>VLOOKUP($A:$A,'3-Türkiye İhracat Göstergeleri'!$A:$P,6,0)</f>
        <v>Tons</v>
      </c>
      <c r="T42" s="27">
        <f>VLOOKUP($A:$A,'3-Türkiye İhracat Göstergeleri'!$A:$P,7,0)</f>
        <v>2440</v>
      </c>
      <c r="U42" s="27">
        <f>VLOOKUP($A:$A,'3-Türkiye İhracat Göstergeleri'!$A:$P,8,0)</f>
        <v>17</v>
      </c>
      <c r="V42" s="27">
        <f>VLOOKUP($A:$A,'3-Türkiye İhracat Göstergeleri'!$A:$P,9,0)</f>
        <v>15</v>
      </c>
      <c r="W42" s="27">
        <f>VLOOKUP($A:$A,'3-Türkiye İhracat Göstergeleri'!$A:$P,10,0)</f>
        <v>-2</v>
      </c>
      <c r="X42" s="27">
        <f>VLOOKUP($A:$A,'3-Türkiye İhracat Göstergeleri'!$A:$P,11,0)</f>
        <v>39</v>
      </c>
      <c r="Y42" s="27">
        <f>VLOOKUP($A:$A,'3-Türkiye İhracat Göstergeleri'!$A:$P,12,0)</f>
        <v>0.46291907479915084</v>
      </c>
      <c r="Z42" s="27">
        <f>VLOOKUP($A:$A,'3-Türkiye İhracat Göstergeleri'!$A:$P,13,0)</f>
        <v>9</v>
      </c>
      <c r="AA42" s="27">
        <f>VLOOKUP($A:$A,'3-Türkiye İhracat Göstergeleri'!$A:$P,14,0)</f>
        <v>3148</v>
      </c>
      <c r="AB42" s="27" t="str">
        <f>VLOOKUP($A:$A,'3-Türkiye İhracat Göstergeleri'!$A:$P,15,0)</f>
        <v>0.18</v>
      </c>
      <c r="AC42" s="27">
        <f>VLOOKUP($A:$A,'3-Türkiye İhracat Göstergeleri'!$A:$P,16,0)</f>
        <v>0</v>
      </c>
      <c r="AD42" s="27">
        <f>VLOOKUP($A:$A,'4-Dünya İthalat Göstergeleri'!$A:$M,2,0)</f>
        <v>5811</v>
      </c>
      <c r="AE42" s="28">
        <f>VLOOKUP($A:$A,'4-Dünya İthalat Göstergeleri'!$A:$M,3,0)</f>
        <v>-5649</v>
      </c>
      <c r="AF42" s="39">
        <f>VLOOKUP($A:$A,'4-Dünya İthalat Göstergeleri'!$A:$M,4,0)</f>
        <v>979</v>
      </c>
      <c r="AG42" s="39" t="str">
        <f>VLOOKUP($A:$A,'4-Dünya İthalat Göstergeleri'!$A:$M,5,0)</f>
        <v>Tons</v>
      </c>
      <c r="AH42" s="39">
        <f>VLOOKUP($A:$A,'4-Dünya İthalat Göstergeleri'!$A:$M,6,0)</f>
        <v>5936</v>
      </c>
      <c r="AI42" s="27">
        <f>VLOOKUP($A:$A,'4-Dünya İthalat Göstergeleri'!$A:$M,7,0)</f>
        <v>9</v>
      </c>
      <c r="AJ42" s="27">
        <f>VLOOKUP($A:$A,'4-Dünya İthalat Göstergeleri'!$A:$M,8,0)</f>
        <v>8</v>
      </c>
      <c r="AK42" s="27">
        <f>VLOOKUP($A:$A,'4-Dünya İthalat Göstergeleri'!$A:$M,9,0)</f>
        <v>0</v>
      </c>
      <c r="AL42" s="27">
        <f>VLOOKUP($A:$A,'4-Dünya İthalat Göstergeleri'!$A:$M,10,0)</f>
        <v>0.46291907479915084</v>
      </c>
      <c r="AM42" s="27">
        <f>VLOOKUP($A:$A,'4-Dünya İthalat Göstergeleri'!$A:$M,11,0)</f>
        <v>3148</v>
      </c>
      <c r="AN42" s="27" t="str">
        <f>VLOOKUP($A:$A,'4-Dünya İthalat Göstergeleri'!$A:$M,12,0)</f>
        <v>0.18</v>
      </c>
      <c r="AO42" s="27">
        <f>VLOOKUP($A:$A,'4-Dünya İthalat Göstergeleri'!$A:$M,13,0)</f>
        <v>45506</v>
      </c>
      <c r="AP42" s="9">
        <f>VLOOKUP($A:$A,'5-Dünya Yıllar İhracatı'!$A:$H,2,0)</f>
        <v>23</v>
      </c>
      <c r="AQ42" s="9">
        <f>VLOOKUP($A:$A,'5-Dünya Yıllar İhracatı'!$A:$H,3,0)</f>
        <v>36</v>
      </c>
      <c r="AR42" s="9">
        <f>VLOOKUP($A:$A,'5-Dünya Yıllar İhracatı'!$A:$H,4,0)</f>
        <v>231</v>
      </c>
      <c r="AS42" s="9">
        <f>VLOOKUP($A:$A,'5-Dünya Yıllar İhracatı'!$A:$H,5,0)</f>
        <v>334</v>
      </c>
      <c r="AT42" s="10">
        <f>VLOOKUP($A:$A,'5-Dünya Yıllar İhracatı'!$A:$H,6,0)</f>
        <v>162</v>
      </c>
      <c r="AU42" s="10">
        <f>VLOOKUP($A:$A,'5-Dünya Yıllar İhracatı'!$A:$H,7,0)</f>
        <v>-51.49700598802395</v>
      </c>
      <c r="AV42" s="10">
        <f>VLOOKUP($A:$A,'5-Dünya Yıllar İhracatı'!$A:$H,8,0)</f>
        <v>1.4969243748261675E-2</v>
      </c>
      <c r="AW42" s="9">
        <f>VLOOKUP($A:$A,'6-Türkiye Yıllar İhracatı'!$A:$H,2,0)</f>
        <v>29</v>
      </c>
      <c r="AX42" s="9">
        <f>VLOOKUP($A:$A,'6-Türkiye Yıllar İhracatı'!$A:$H,3,0)</f>
        <v>57</v>
      </c>
      <c r="AY42" s="9">
        <f>VLOOKUP($A:$A,'6-Türkiye Yıllar İhracatı'!$A:$H,4,0)</f>
        <v>7</v>
      </c>
      <c r="AZ42" s="9">
        <f>VLOOKUP($A:$A,'6-Türkiye Yıllar İhracatı'!$A:$H,5,0)</f>
        <v>62</v>
      </c>
      <c r="BA42" s="10">
        <f>VLOOKUP($A:$A,'6-Türkiye Yıllar İhracatı'!$A:$H,6,0)</f>
        <v>61</v>
      </c>
      <c r="BB42" s="9">
        <f>VLOOKUP($A:$A,'6-Türkiye Yıllar İhracatı'!$A:$H,7,0)</f>
        <v>-1.6129032258064515</v>
      </c>
      <c r="BC42" s="10">
        <f>VLOOKUP($A:$A,'6-Türkiye Yıllar İhracatı'!$A:$H,8,0)</f>
        <v>8.0502547047800035E-2</v>
      </c>
      <c r="BD42" s="9">
        <f>VLOOKUP($A:$A,'7-Türkiye Çeyrek Yıllar İhracat'!$A:$G,2,0)</f>
        <v>0</v>
      </c>
      <c r="BE42" s="9">
        <f>VLOOKUP($A:$A,'7-Türkiye Çeyrek Yıllar İhracat'!$A:$G,3,0)</f>
        <v>0</v>
      </c>
      <c r="BF42" s="9">
        <f>VLOOKUP($A:$A,'7-Türkiye Çeyrek Yıllar İhracat'!$A:$G,4,0)</f>
        <v>0</v>
      </c>
      <c r="BG42" s="9">
        <f>VLOOKUP($A:$A,'7-Türkiye Çeyrek Yıllar İhracat'!$A:$G,5,0)</f>
        <v>7</v>
      </c>
      <c r="BH42" s="10">
        <f>VLOOKUP($A:$A,'7-Türkiye Çeyrek Yıllar İhracat'!$A:$G,6,0)</f>
        <v>0</v>
      </c>
      <c r="BI42" s="12">
        <f>VLOOKUP($A:$A,'7-Türkiye Çeyrek Yıllar İhracat'!$A:$G,7,0)</f>
        <v>100</v>
      </c>
      <c r="BJ42" s="9">
        <f>VLOOKUP($A:$A,'8-Türkiye Yıllar İhracat Birim '!$A:$H,2,0)</f>
        <v>2417</v>
      </c>
      <c r="BK42" s="9">
        <f>VLOOKUP($A:$A,'8-Türkiye Yıllar İhracat Birim '!$A:$H,3,0)</f>
        <v>2280</v>
      </c>
      <c r="BL42" s="9">
        <f>VLOOKUP($A:$A,'8-Türkiye Yıllar İhracat Birim '!$A:$H,4,0)</f>
        <v>7000</v>
      </c>
      <c r="BM42" s="9">
        <f>VLOOKUP($A:$A,'8-Türkiye Yıllar İhracat Birim '!$A:$H,5,0)</f>
        <v>2696</v>
      </c>
      <c r="BN42" s="9">
        <f>VLOOKUP($A:$A,'8-Türkiye Yıllar İhracat Birim '!$A:$H,6,0)</f>
        <v>2440</v>
      </c>
      <c r="BO42" s="9">
        <f>VLOOKUP($A:$A,'8-Türkiye Yıllar İhracat Birim '!$A:$H,7,0)</f>
        <v>61</v>
      </c>
      <c r="BP42" s="10">
        <f>VLOOKUP($A:$A,'8-Türkiye Yıllar İhracat Birim '!$A:$H,8,0)</f>
        <v>25</v>
      </c>
      <c r="BQ42" s="2">
        <f>VLOOKUP($A:$A,'9-Dünya Yıllar İthaları Birim F'!$A:$N,2,0)</f>
        <v>3474</v>
      </c>
      <c r="BR42" s="2" t="str">
        <f>VLOOKUP($A:$A,'9-Dünya Yıllar İthaları Birim F'!$A:$N,3,0)</f>
        <v>US Dollar/Tons</v>
      </c>
      <c r="BS42" s="2">
        <f>VLOOKUP($A:$A,'9-Dünya Yıllar İthaları Birim F'!$A:$N,4,0)</f>
        <v>5425</v>
      </c>
      <c r="BT42" s="2" t="str">
        <f>VLOOKUP($A:$A,'9-Dünya Yıllar İthaları Birim F'!$A:$N,5,0)</f>
        <v>US Dollar/Tons</v>
      </c>
      <c r="BU42" s="2">
        <f>VLOOKUP($A:$A,'9-Dünya Yıllar İthaları Birim F'!$A:$N,6,0)</f>
        <v>5783</v>
      </c>
      <c r="BV42" s="2" t="str">
        <f>VLOOKUP($A:$A,'9-Dünya Yıllar İthaları Birim F'!$A:$N,7,0)</f>
        <v>US Dollar/Tons</v>
      </c>
      <c r="BW42" s="2">
        <f>VLOOKUP($A:$A,'9-Dünya Yıllar İthaları Birim F'!$A:$N,8,0)</f>
        <v>6593</v>
      </c>
      <c r="BX42" s="2" t="str">
        <f>VLOOKUP($A:$A,'9-Dünya Yıllar İthaları Birim F'!$A:$N,9,0)</f>
        <v>US Dollar/Tons</v>
      </c>
      <c r="BY42" s="2">
        <f>VLOOKUP($A:$A,'9-Dünya Yıllar İthaları Birim F'!$A:$N,10,0)</f>
        <v>5936</v>
      </c>
      <c r="BZ42" s="2" t="str">
        <f>VLOOKUP($A:$A,'9-Dünya Yıllar İthaları Birim F'!$A:$N,11,0)</f>
        <v>US Dollar/Tons</v>
      </c>
      <c r="CA42" s="2">
        <f>VLOOKUP($A:$A,'9-Dünya Yıllar İthaları Birim F'!$A:$N,12,0)</f>
        <v>5811</v>
      </c>
      <c r="CB42" s="2">
        <f>VLOOKUP($A:$A,'9-Dünya Yıllar İthaları Birim F'!$A:$N,13,0)</f>
        <v>979</v>
      </c>
      <c r="CC42" s="2" t="str">
        <f>VLOOKUP($A:$A,'9-Dünya Yıllar İthaları Birim F'!$A:$N,14,0)</f>
        <v>Tons</v>
      </c>
    </row>
    <row r="43" spans="1:81" x14ac:dyDescent="0.3">
      <c r="A43" s="6" t="s">
        <v>52</v>
      </c>
      <c r="B43" s="11">
        <v>2551</v>
      </c>
      <c r="C43" s="11">
        <v>4131</v>
      </c>
      <c r="D43" s="11">
        <v>4534</v>
      </c>
      <c r="E43" s="11">
        <v>4709</v>
      </c>
      <c r="F43" s="50">
        <v>5668</v>
      </c>
      <c r="G43" s="50">
        <f t="shared" si="0"/>
        <v>20.365258016564024</v>
      </c>
      <c r="H43" s="50">
        <f t="shared" si="1"/>
        <v>0.45152912872722634</v>
      </c>
      <c r="I43" s="11">
        <f>VLOOKUP($A:$A,'2-Dünya Çeyrek Yıllar İthalatı'!$A:$G,2,0)</f>
        <v>1396</v>
      </c>
      <c r="J43" s="11">
        <f>VLOOKUP($A:$A,'2-Dünya Çeyrek Yıllar İthalatı'!$A:$G,3,0)</f>
        <v>1837</v>
      </c>
      <c r="K43" s="11">
        <f>VLOOKUP($A:$A,'2-Dünya Çeyrek Yıllar İthalatı'!$A:$G,4,0)</f>
        <v>1208</v>
      </c>
      <c r="L43" s="11">
        <f>VLOOKUP($A:$A,'2-Dünya Çeyrek Yıllar İthalatı'!$A:$G,5,0)</f>
        <v>0</v>
      </c>
      <c r="M43" s="12">
        <f>VLOOKUP($A:$A,'2-Dünya Çeyrek Yıllar İthalatı'!$A:$G,6,0)</f>
        <v>0</v>
      </c>
      <c r="N43" s="12">
        <f>VLOOKUP($A:$A,'2-Dünya Çeyrek Yıllar İthalatı'!$A:$G,7,0)</f>
        <v>-100</v>
      </c>
      <c r="O43" s="6">
        <f>VLOOKUP($A:$A,'3-Türkiye İhracat Göstergeleri'!$A:$P,2,0)</f>
        <v>17</v>
      </c>
      <c r="P43" s="25">
        <f>VLOOKUP($A:$A,'3-Türkiye İhracat Göstergeleri'!$A:$P,3,0)</f>
        <v>-5803</v>
      </c>
      <c r="Q43" s="25">
        <f>VLOOKUP($A:$A,'3-Türkiye İhracat Göstergeleri'!$A:$P,4,0)</f>
        <v>2.2435136062501651E-2</v>
      </c>
      <c r="R43" s="25">
        <f>VLOOKUP($A:$A,'3-Türkiye İhracat Göstergeleri'!$A:$P,5,0)</f>
        <v>9</v>
      </c>
      <c r="S43" s="25" t="str">
        <f>VLOOKUP($A:$A,'3-Türkiye İhracat Göstergeleri'!$A:$P,6,0)</f>
        <v>Tons</v>
      </c>
      <c r="T43" s="25">
        <f>VLOOKUP($A:$A,'3-Türkiye İhracat Göstergeleri'!$A:$P,7,0)</f>
        <v>1889</v>
      </c>
      <c r="U43" s="25">
        <f>VLOOKUP($A:$A,'3-Türkiye İhracat Göstergeleri'!$A:$P,8,0)</f>
        <v>-28</v>
      </c>
      <c r="V43" s="25">
        <f>VLOOKUP($A:$A,'3-Türkiye İhracat Göstergeleri'!$A:$P,9,0)</f>
        <v>-29</v>
      </c>
      <c r="W43" s="25">
        <f>VLOOKUP($A:$A,'3-Türkiye İhracat Göstergeleri'!$A:$P,10,0)</f>
        <v>11</v>
      </c>
      <c r="X43" s="25">
        <f>VLOOKUP($A:$A,'3-Türkiye İhracat Göstergeleri'!$A:$P,11,0)</f>
        <v>40</v>
      </c>
      <c r="Y43" s="25">
        <f>VLOOKUP($A:$A,'3-Türkiye İhracat Göstergeleri'!$A:$P,12,0)</f>
        <v>0.45152733022914932</v>
      </c>
      <c r="Z43" s="25">
        <f>VLOOKUP($A:$A,'3-Türkiye İhracat Göstergeleri'!$A:$P,13,0)</f>
        <v>19</v>
      </c>
      <c r="AA43" s="25">
        <f>VLOOKUP($A:$A,'3-Türkiye İhracat Göstergeleri'!$A:$P,14,0)</f>
        <v>3849</v>
      </c>
      <c r="AB43" s="25" t="str">
        <f>VLOOKUP($A:$A,'3-Türkiye İhracat Göstergeleri'!$A:$P,15,0)</f>
        <v>0.32</v>
      </c>
      <c r="AC43" s="25">
        <f>VLOOKUP($A:$A,'3-Türkiye İhracat Göstergeleri'!$A:$P,16,0)</f>
        <v>5</v>
      </c>
      <c r="AD43" s="25">
        <f>VLOOKUP($A:$A,'4-Dünya İthalat Göstergeleri'!$A:$M,2,0)</f>
        <v>5668</v>
      </c>
      <c r="AE43" s="25">
        <f>VLOOKUP($A:$A,'4-Dünya İthalat Göstergeleri'!$A:$M,3,0)</f>
        <v>99755</v>
      </c>
      <c r="AF43" s="25">
        <f>VLOOKUP($A:$A,'4-Dünya İthalat Göstergeleri'!$A:$M,4,0)</f>
        <v>0</v>
      </c>
      <c r="AG43" s="25" t="str">
        <f>VLOOKUP($A:$A,'4-Dünya İthalat Göstergeleri'!$A:$M,5,0)</f>
        <v>No quantity</v>
      </c>
      <c r="AH43" s="25">
        <f>VLOOKUP($A:$A,'4-Dünya İthalat Göstergeleri'!$A:$M,6,0)</f>
        <v>0</v>
      </c>
      <c r="AI43" s="25">
        <f>VLOOKUP($A:$A,'4-Dünya İthalat Göstergeleri'!$A:$M,7,0)</f>
        <v>19</v>
      </c>
      <c r="AJ43" s="25">
        <f>VLOOKUP($A:$A,'4-Dünya İthalat Göstergeleri'!$A:$M,8,0)</f>
        <v>0</v>
      </c>
      <c r="AK43" s="25">
        <f>VLOOKUP($A:$A,'4-Dünya İthalat Göstergeleri'!$A:$M,9,0)</f>
        <v>20</v>
      </c>
      <c r="AL43" s="25">
        <f>VLOOKUP($A:$A,'4-Dünya İthalat Göstergeleri'!$A:$M,10,0)</f>
        <v>0.45152733022914932</v>
      </c>
      <c r="AM43" s="25">
        <f>VLOOKUP($A:$A,'4-Dünya İthalat Göstergeleri'!$A:$M,11,0)</f>
        <v>3849</v>
      </c>
      <c r="AN43" s="25" t="str">
        <f>VLOOKUP($A:$A,'4-Dünya İthalat Göstergeleri'!$A:$M,12,0)</f>
        <v>0.32</v>
      </c>
      <c r="AO43" s="25">
        <f>VLOOKUP($A:$A,'4-Dünya İthalat Göstergeleri'!$A:$M,13,0)</f>
        <v>45416</v>
      </c>
      <c r="AP43" s="11">
        <f>VLOOKUP($A:$A,'5-Dünya Yıllar İhracatı'!$A:$H,2,0)</f>
        <v>77433</v>
      </c>
      <c r="AQ43" s="11">
        <f>VLOOKUP($A:$A,'5-Dünya Yıllar İhracatı'!$A:$H,3,0)</f>
        <v>69351</v>
      </c>
      <c r="AR43" s="11">
        <f>VLOOKUP($A:$A,'5-Dünya Yıllar İhracatı'!$A:$H,4,0)</f>
        <v>142250</v>
      </c>
      <c r="AS43" s="11">
        <f>VLOOKUP($A:$A,'5-Dünya Yıllar İhracatı'!$A:$H,5,0)</f>
        <v>182051</v>
      </c>
      <c r="AT43" s="12">
        <f>VLOOKUP($A:$A,'5-Dünya Yıllar İhracatı'!$A:$H,6,0)</f>
        <v>105423</v>
      </c>
      <c r="AU43" s="12">
        <f>VLOOKUP($A:$A,'5-Dünya Yıllar İhracatı'!$A:$H,7,0)</f>
        <v>-42.091501831904246</v>
      </c>
      <c r="AV43" s="12">
        <f>VLOOKUP($A:$A,'5-Dünya Yıllar İhracatı'!$A:$H,8,0)</f>
        <v>9.7413739732900648</v>
      </c>
      <c r="AW43" s="11">
        <f>VLOOKUP($A:$A,'6-Türkiye Yıllar İhracatı'!$A:$H,2,0)</f>
        <v>57</v>
      </c>
      <c r="AX43" s="11">
        <f>VLOOKUP($A:$A,'6-Türkiye Yıllar İhracatı'!$A:$H,3,0)</f>
        <v>35</v>
      </c>
      <c r="AY43" s="11">
        <f>VLOOKUP($A:$A,'6-Türkiye Yıllar İhracatı'!$A:$H,4,0)</f>
        <v>0</v>
      </c>
      <c r="AZ43" s="11">
        <f>VLOOKUP($A:$A,'6-Türkiye Yıllar İhracatı'!$A:$H,5,0)</f>
        <v>15</v>
      </c>
      <c r="BA43" s="12">
        <f>VLOOKUP($A:$A,'6-Türkiye Yıllar İhracatı'!$A:$H,6,0)</f>
        <v>17</v>
      </c>
      <c r="BB43" s="11">
        <f>VLOOKUP($A:$A,'6-Türkiye Yıllar İhracatı'!$A:$H,7,0)</f>
        <v>13.333333333333334</v>
      </c>
      <c r="BC43" s="12">
        <f>VLOOKUP($A:$A,'6-Türkiye Yıllar İhracatı'!$A:$H,8,0)</f>
        <v>2.2435136062501651E-2</v>
      </c>
      <c r="BD43" s="11">
        <f>VLOOKUP($A:$A,'7-Türkiye Çeyrek Yıllar İhracat'!$A:$G,2,0)</f>
        <v>3</v>
      </c>
      <c r="BE43" s="11">
        <f>VLOOKUP($A:$A,'7-Türkiye Çeyrek Yıllar İhracat'!$A:$G,3,0)</f>
        <v>7</v>
      </c>
      <c r="BF43" s="11">
        <f>VLOOKUP($A:$A,'7-Türkiye Çeyrek Yıllar İhracat'!$A:$G,4,0)</f>
        <v>0</v>
      </c>
      <c r="BG43" s="11">
        <f>VLOOKUP($A:$A,'7-Türkiye Çeyrek Yıllar İhracat'!$A:$G,5,0)</f>
        <v>100</v>
      </c>
      <c r="BH43" s="12">
        <f>VLOOKUP($A:$A,'7-Türkiye Çeyrek Yıllar İhracat'!$A:$G,6,0)</f>
        <v>4</v>
      </c>
      <c r="BI43" s="12">
        <f>VLOOKUP($A:$A,'7-Türkiye Çeyrek Yıllar İhracat'!$A:$G,7,0)</f>
        <v>33.333333333333329</v>
      </c>
      <c r="BJ43" s="11">
        <f>VLOOKUP($A:$A,'8-Türkiye Yıllar İhracat Birim '!$A:$H,2,0)</f>
        <v>1839</v>
      </c>
      <c r="BK43" s="11">
        <f>VLOOKUP($A:$A,'8-Türkiye Yıllar İhracat Birim '!$A:$H,3,0)</f>
        <v>1667</v>
      </c>
      <c r="BL43" s="11">
        <f>VLOOKUP($A:$A,'8-Türkiye Yıllar İhracat Birim '!$A:$H,4,0)</f>
        <v>0</v>
      </c>
      <c r="BM43" s="11">
        <f>VLOOKUP($A:$A,'8-Türkiye Yıllar İhracat Birim '!$A:$H,5,0)</f>
        <v>1875</v>
      </c>
      <c r="BN43" s="11">
        <f>VLOOKUP($A:$A,'8-Türkiye Yıllar İhracat Birim '!$A:$H,6,0)</f>
        <v>1889</v>
      </c>
      <c r="BO43" s="11">
        <f>VLOOKUP($A:$A,'8-Türkiye Yıllar İhracat Birim '!$A:$H,7,0)</f>
        <v>17</v>
      </c>
      <c r="BP43" s="12">
        <f>VLOOKUP($A:$A,'8-Türkiye Yıllar İhracat Birim '!$A:$H,8,0)</f>
        <v>9</v>
      </c>
      <c r="BQ43" s="2">
        <f>VLOOKUP($A:$A,'9-Dünya Yıllar İthaları Birim F'!$A:$N,2,0)</f>
        <v>1326</v>
      </c>
      <c r="BR43" s="2" t="str">
        <f>VLOOKUP($A:$A,'9-Dünya Yıllar İthaları Birim F'!$A:$N,3,0)</f>
        <v>US Dollar/Tons</v>
      </c>
      <c r="BS43" s="2">
        <f>VLOOKUP($A:$A,'9-Dünya Yıllar İthaları Birim F'!$A:$N,4,0)</f>
        <v>1282</v>
      </c>
      <c r="BT43" s="2" t="str">
        <f>VLOOKUP($A:$A,'9-Dünya Yıllar İthaları Birim F'!$A:$N,5,0)</f>
        <v>US Dollar/Tons</v>
      </c>
      <c r="BU43" s="2">
        <f>VLOOKUP($A:$A,'9-Dünya Yıllar İthaları Birim F'!$A:$N,6,0)</f>
        <v>1010</v>
      </c>
      <c r="BV43" s="2" t="str">
        <f>VLOOKUP($A:$A,'9-Dünya Yıllar İthaları Birim F'!$A:$N,7,0)</f>
        <v>US Dollar/Tons</v>
      </c>
      <c r="BW43" s="2">
        <f>VLOOKUP($A:$A,'9-Dünya Yıllar İthaları Birim F'!$A:$N,8,0)</f>
        <v>1161</v>
      </c>
      <c r="BX43" s="2" t="str">
        <f>VLOOKUP($A:$A,'9-Dünya Yıllar İthaları Birim F'!$A:$N,9,0)</f>
        <v>US Dollar/Tons</v>
      </c>
      <c r="BY43" s="2">
        <f>VLOOKUP($A:$A,'9-Dünya Yıllar İthaları Birim F'!$A:$N,10,0)</f>
        <v>0</v>
      </c>
      <c r="BZ43" s="2">
        <f>VLOOKUP($A:$A,'9-Dünya Yıllar İthaları Birim F'!$A:$N,11,0)</f>
        <v>0</v>
      </c>
      <c r="CA43" s="2">
        <f>VLOOKUP($A:$A,'9-Dünya Yıllar İthaları Birim F'!$A:$N,12,0)</f>
        <v>0</v>
      </c>
      <c r="CB43" s="2">
        <f>VLOOKUP($A:$A,'9-Dünya Yıllar İthaları Birim F'!$A:$N,13,0)</f>
        <v>0</v>
      </c>
      <c r="CC43" s="2">
        <f>VLOOKUP($A:$A,'9-Dünya Yıllar İthaları Birim F'!$A:$N,14,0)</f>
        <v>0</v>
      </c>
    </row>
    <row r="44" spans="1:81" x14ac:dyDescent="0.3">
      <c r="A44" s="8" t="s">
        <v>53</v>
      </c>
      <c r="B44" s="13">
        <v>8719</v>
      </c>
      <c r="C44" s="13">
        <v>975</v>
      </c>
      <c r="D44" s="13">
        <v>5792</v>
      </c>
      <c r="E44" s="13">
        <v>3034</v>
      </c>
      <c r="F44" s="51">
        <v>5560</v>
      </c>
      <c r="G44" s="51">
        <f t="shared" si="0"/>
        <v>83.256427158866188</v>
      </c>
      <c r="H44" s="51">
        <f t="shared" si="1"/>
        <v>0.44292553911845073</v>
      </c>
      <c r="I44" s="9" t="e">
        <f>VLOOKUP($A:$A,'2-Dünya Çeyrek Yıllar İthalatı'!$A:$G,2,0)</f>
        <v>#N/A</v>
      </c>
      <c r="J44" s="9" t="e">
        <f>VLOOKUP($A:$A,'2-Dünya Çeyrek Yıllar İthalatı'!$A:$G,3,0)</f>
        <v>#N/A</v>
      </c>
      <c r="K44" s="9" t="e">
        <f>VLOOKUP($A:$A,'2-Dünya Çeyrek Yıllar İthalatı'!$A:$G,4,0)</f>
        <v>#N/A</v>
      </c>
      <c r="L44" s="9" t="e">
        <f>VLOOKUP($A:$A,'2-Dünya Çeyrek Yıllar İthalatı'!$A:$G,5,0)</f>
        <v>#N/A</v>
      </c>
      <c r="M44" s="10" t="e">
        <f>VLOOKUP($A:$A,'2-Dünya Çeyrek Yıllar İthalatı'!$A:$G,6,0)</f>
        <v>#N/A</v>
      </c>
      <c r="N44" s="10" t="e">
        <f>VLOOKUP($A:$A,'2-Dünya Çeyrek Yıllar İthalatı'!$A:$G,7,0)</f>
        <v>#N/A</v>
      </c>
      <c r="O44" s="8">
        <f>VLOOKUP($A:$A,'3-Türkiye İhracat Göstergeleri'!$A:$P,2,0)</f>
        <v>829</v>
      </c>
      <c r="P44" s="27">
        <f>VLOOKUP($A:$A,'3-Türkiye İhracat Göstergeleri'!$A:$P,3,0)</f>
        <v>829</v>
      </c>
      <c r="Q44" s="27">
        <f>VLOOKUP($A:$A,'3-Türkiye İhracat Göstergeleri'!$A:$P,4,0)</f>
        <v>1.0940428115184628</v>
      </c>
      <c r="R44" s="27">
        <f>VLOOKUP($A:$A,'3-Türkiye İhracat Göstergeleri'!$A:$P,5,0)</f>
        <v>330</v>
      </c>
      <c r="S44" s="27" t="str">
        <f>VLOOKUP($A:$A,'3-Türkiye İhracat Göstergeleri'!$A:$P,6,0)</f>
        <v>Tons</v>
      </c>
      <c r="T44" s="27">
        <f>VLOOKUP($A:$A,'3-Türkiye İhracat Göstergeleri'!$A:$P,7,0)</f>
        <v>2512</v>
      </c>
      <c r="U44" s="27">
        <f>VLOOKUP($A:$A,'3-Türkiye İhracat Göstergeleri'!$A:$P,8,0)</f>
        <v>45</v>
      </c>
      <c r="V44" s="27">
        <f>VLOOKUP($A:$A,'3-Türkiye İhracat Göstergeleri'!$A:$P,9,0)</f>
        <v>39</v>
      </c>
      <c r="W44" s="27">
        <f>VLOOKUP($A:$A,'3-Türkiye İhracat Göstergeleri'!$A:$P,10,0)</f>
        <v>-31</v>
      </c>
      <c r="X44" s="27">
        <f>VLOOKUP($A:$A,'3-Türkiye İhracat Göstergeleri'!$A:$P,11,0)</f>
        <v>41</v>
      </c>
      <c r="Y44" s="27">
        <f>VLOOKUP($A:$A,'3-Türkiye İhracat Göstergeleri'!$A:$P,12,0)</f>
        <v>0.4429237748895678</v>
      </c>
      <c r="Z44" s="27">
        <f>VLOOKUP($A:$A,'3-Türkiye İhracat Göstergeleri'!$A:$P,13,0)</f>
        <v>2</v>
      </c>
      <c r="AA44" s="27">
        <f>VLOOKUP($A:$A,'3-Türkiye İhracat Göstergeleri'!$A:$P,14,0)</f>
        <v>3101</v>
      </c>
      <c r="AB44" s="27" t="str">
        <f>VLOOKUP($A:$A,'3-Türkiye İhracat Göstergeleri'!$A:$P,15,0)</f>
        <v>0.43</v>
      </c>
      <c r="AC44" s="27">
        <f>VLOOKUP($A:$A,'3-Türkiye İhracat Göstergeleri'!$A:$P,16,0)</f>
        <v>0</v>
      </c>
      <c r="AD44" s="38">
        <f>VLOOKUP($A:$A,'4-Dünya İthalat Göstergeleri'!$A:$M,2,0)</f>
        <v>5560</v>
      </c>
      <c r="AE44" s="28">
        <f>VLOOKUP($A:$A,'4-Dünya İthalat Göstergeleri'!$A:$M,3,0)</f>
        <v>-5560</v>
      </c>
      <c r="AF44" s="38">
        <f>VLOOKUP($A:$A,'4-Dünya İthalat Göstergeleri'!$A:$M,4,0)</f>
        <v>1494</v>
      </c>
      <c r="AG44" s="38" t="str">
        <f>VLOOKUP($A:$A,'4-Dünya İthalat Göstergeleri'!$A:$M,5,0)</f>
        <v>Tons</v>
      </c>
      <c r="AH44" s="38">
        <f>VLOOKUP($A:$A,'4-Dünya İthalat Göstergeleri'!$A:$M,6,0)</f>
        <v>3722</v>
      </c>
      <c r="AI44" s="38">
        <f>VLOOKUP($A:$A,'4-Dünya İthalat Göstergeleri'!$A:$M,7,0)</f>
        <v>2</v>
      </c>
      <c r="AJ44" s="38">
        <f>VLOOKUP($A:$A,'4-Dünya İthalat Göstergeleri'!$A:$M,8,0)</f>
        <v>0</v>
      </c>
      <c r="AK44" s="38">
        <f>VLOOKUP($A:$A,'4-Dünya İthalat Göstergeleri'!$A:$M,9,0)</f>
        <v>83</v>
      </c>
      <c r="AL44" s="38">
        <f>VLOOKUP($A:$A,'4-Dünya İthalat Göstergeleri'!$A:$M,10,0)</f>
        <v>0.4429237748895678</v>
      </c>
      <c r="AM44" s="38">
        <f>VLOOKUP($A:$A,'4-Dünya İthalat Göstergeleri'!$A:$M,11,0)</f>
        <v>3101</v>
      </c>
      <c r="AN44" s="38" t="str">
        <f>VLOOKUP($A:$A,'4-Dünya İthalat Göstergeleri'!$A:$M,12,0)</f>
        <v>0.43</v>
      </c>
      <c r="AO44" s="38" t="str">
        <f>VLOOKUP($A:$A,'4-Dünya İthalat Göstergeleri'!$A:$M,13,0)</f>
        <v>...</v>
      </c>
      <c r="AP44" s="9" t="e">
        <f>VLOOKUP($A:$A,'5-Dünya Yıllar İhracatı'!$A:$H,2,0)</f>
        <v>#N/A</v>
      </c>
      <c r="AQ44" s="9" t="e">
        <f>VLOOKUP($A:$A,'5-Dünya Yıllar İhracatı'!$A:$H,3,0)</f>
        <v>#N/A</v>
      </c>
      <c r="AR44" s="9" t="e">
        <f>VLOOKUP($A:$A,'5-Dünya Yıllar İhracatı'!$A:$H,4,0)</f>
        <v>#N/A</v>
      </c>
      <c r="AS44" s="9" t="e">
        <f>VLOOKUP($A:$A,'5-Dünya Yıllar İhracatı'!$A:$H,5,0)</f>
        <v>#N/A</v>
      </c>
      <c r="AT44" s="10" t="e">
        <f>VLOOKUP($A:$A,'5-Dünya Yıllar İhracatı'!$A:$H,6,0)</f>
        <v>#N/A</v>
      </c>
      <c r="AU44" s="10" t="e">
        <f>VLOOKUP($A:$A,'5-Dünya Yıllar İhracatı'!$A:$H,7,0)</f>
        <v>#N/A</v>
      </c>
      <c r="AV44" s="10" t="e">
        <f>VLOOKUP($A:$A,'5-Dünya Yıllar İhracatı'!$A:$H,8,0)</f>
        <v>#N/A</v>
      </c>
      <c r="AW44" s="9">
        <f>VLOOKUP($A:$A,'6-Türkiye Yıllar İhracatı'!$A:$H,2,0)</f>
        <v>275</v>
      </c>
      <c r="AX44" s="9">
        <f>VLOOKUP($A:$A,'6-Türkiye Yıllar İhracatı'!$A:$H,3,0)</f>
        <v>257</v>
      </c>
      <c r="AY44" s="9">
        <f>VLOOKUP($A:$A,'6-Türkiye Yıllar İhracatı'!$A:$H,4,0)</f>
        <v>910</v>
      </c>
      <c r="AZ44" s="9">
        <f>VLOOKUP($A:$A,'6-Türkiye Yıllar İhracatı'!$A:$H,5,0)</f>
        <v>1196</v>
      </c>
      <c r="BA44" s="10">
        <f>VLOOKUP($A:$A,'6-Türkiye Yıllar İhracatı'!$A:$H,6,0)</f>
        <v>829</v>
      </c>
      <c r="BB44" s="9">
        <f>VLOOKUP($A:$A,'6-Türkiye Yıllar İhracatı'!$A:$H,7,0)</f>
        <v>-30.685618729096991</v>
      </c>
      <c r="BC44" s="10">
        <f>VLOOKUP($A:$A,'6-Türkiye Yıllar İhracatı'!$A:$H,8,0)</f>
        <v>1.0940428115184628</v>
      </c>
      <c r="BD44" s="9">
        <f>VLOOKUP($A:$A,'7-Türkiye Çeyrek Yıllar İhracat'!$A:$G,2,0)</f>
        <v>249</v>
      </c>
      <c r="BE44" s="9">
        <f>VLOOKUP($A:$A,'7-Türkiye Çeyrek Yıllar İhracat'!$A:$G,3,0)</f>
        <v>99</v>
      </c>
      <c r="BF44" s="9">
        <f>VLOOKUP($A:$A,'7-Türkiye Çeyrek Yıllar İhracat'!$A:$G,4,0)</f>
        <v>234</v>
      </c>
      <c r="BG44" s="9">
        <f>VLOOKUP($A:$A,'7-Türkiye Çeyrek Yıllar İhracat'!$A:$G,5,0)</f>
        <v>266</v>
      </c>
      <c r="BH44" s="10">
        <f>VLOOKUP($A:$A,'7-Türkiye Çeyrek Yıllar İhracat'!$A:$G,6,0)</f>
        <v>148</v>
      </c>
      <c r="BI44" s="12">
        <f>VLOOKUP($A:$A,'7-Türkiye Çeyrek Yıllar İhracat'!$A:$G,7,0)</f>
        <v>-40.562248995983936</v>
      </c>
      <c r="BJ44" s="9">
        <f>VLOOKUP($A:$A,'8-Türkiye Yıllar İhracat Birim '!$A:$H,2,0)</f>
        <v>2477</v>
      </c>
      <c r="BK44" s="9">
        <f>VLOOKUP($A:$A,'8-Türkiye Yıllar İhracat Birim '!$A:$H,3,0)</f>
        <v>2107</v>
      </c>
      <c r="BL44" s="9">
        <f>VLOOKUP($A:$A,'8-Türkiye Yıllar İhracat Birim '!$A:$H,4,0)</f>
        <v>3527</v>
      </c>
      <c r="BM44" s="9">
        <f>VLOOKUP($A:$A,'8-Türkiye Yıllar İhracat Birim '!$A:$H,5,0)</f>
        <v>3115</v>
      </c>
      <c r="BN44" s="9">
        <f>VLOOKUP($A:$A,'8-Türkiye Yıllar İhracat Birim '!$A:$H,6,0)</f>
        <v>2512</v>
      </c>
      <c r="BO44" s="9">
        <f>VLOOKUP($A:$A,'8-Türkiye Yıllar İhracat Birim '!$A:$H,7,0)</f>
        <v>829</v>
      </c>
      <c r="BP44" s="10">
        <f>VLOOKUP($A:$A,'8-Türkiye Yıllar İhracat Birim '!$A:$H,8,0)</f>
        <v>330</v>
      </c>
      <c r="BQ44" s="2">
        <f>VLOOKUP($A:$A,'9-Dünya Yıllar İthaları Birim F'!$A:$N,2,0)</f>
        <v>3422</v>
      </c>
      <c r="BR44" s="2" t="str">
        <f>VLOOKUP($A:$A,'9-Dünya Yıllar İthaları Birim F'!$A:$N,3,0)</f>
        <v>US Dollar/Tons</v>
      </c>
      <c r="BS44" s="2">
        <f>VLOOKUP($A:$A,'9-Dünya Yıllar İthaları Birim F'!$A:$N,4,0)</f>
        <v>0</v>
      </c>
      <c r="BT44" s="2">
        <f>VLOOKUP($A:$A,'9-Dünya Yıllar İthaları Birim F'!$A:$N,5,0)</f>
        <v>0</v>
      </c>
      <c r="BU44" s="2">
        <f>VLOOKUP($A:$A,'9-Dünya Yıllar İthaları Birim F'!$A:$N,6,0)</f>
        <v>1704</v>
      </c>
      <c r="BV44" s="2" t="str">
        <f>VLOOKUP($A:$A,'9-Dünya Yıllar İthaları Birim F'!$A:$N,7,0)</f>
        <v>US Dollar/Tons</v>
      </c>
      <c r="BW44" s="2">
        <f>VLOOKUP($A:$A,'9-Dünya Yıllar İthaları Birim F'!$A:$N,8,0)</f>
        <v>2346</v>
      </c>
      <c r="BX44" s="2" t="str">
        <f>VLOOKUP($A:$A,'9-Dünya Yıllar İthaları Birim F'!$A:$N,9,0)</f>
        <v>US Dollar/Tons</v>
      </c>
      <c r="BY44" s="2">
        <f>VLOOKUP($A:$A,'9-Dünya Yıllar İthaları Birim F'!$A:$N,10,0)</f>
        <v>3721</v>
      </c>
      <c r="BZ44" s="2" t="str">
        <f>VLOOKUP($A:$A,'9-Dünya Yıllar İthaları Birim F'!$A:$N,11,0)</f>
        <v>US Dollar/Tons</v>
      </c>
      <c r="CA44" s="2">
        <f>VLOOKUP($A:$A,'9-Dünya Yıllar İthaları Birim F'!$A:$N,12,0)</f>
        <v>5560</v>
      </c>
      <c r="CB44" s="2">
        <f>VLOOKUP($A:$A,'9-Dünya Yıllar İthaları Birim F'!$A:$N,13,0)</f>
        <v>1494</v>
      </c>
      <c r="CC44" s="2" t="str">
        <f>VLOOKUP($A:$A,'9-Dünya Yıllar İthaları Birim F'!$A:$N,14,0)</f>
        <v>Tons</v>
      </c>
    </row>
    <row r="45" spans="1:81" x14ac:dyDescent="0.3">
      <c r="A45" s="6" t="s">
        <v>54</v>
      </c>
      <c r="B45" s="11">
        <v>1544</v>
      </c>
      <c r="C45" s="11">
        <v>1821</v>
      </c>
      <c r="D45" s="11">
        <v>1510</v>
      </c>
      <c r="E45" s="11">
        <v>6924</v>
      </c>
      <c r="F45" s="50">
        <v>5367</v>
      </c>
      <c r="G45" s="50">
        <f t="shared" si="0"/>
        <v>-22.487001733102254</v>
      </c>
      <c r="H45" s="50">
        <f t="shared" si="1"/>
        <v>0.4275506058361016</v>
      </c>
      <c r="I45" s="11">
        <f>VLOOKUP($A:$A,'2-Dünya Çeyrek Yıllar İthalatı'!$A:$G,2,0)</f>
        <v>996</v>
      </c>
      <c r="J45" s="11">
        <f>VLOOKUP($A:$A,'2-Dünya Çeyrek Yıllar İthalatı'!$A:$G,3,0)</f>
        <v>2265</v>
      </c>
      <c r="K45" s="11">
        <f>VLOOKUP($A:$A,'2-Dünya Çeyrek Yıllar İthalatı'!$A:$G,4,0)</f>
        <v>622</v>
      </c>
      <c r="L45" s="11">
        <f>VLOOKUP($A:$A,'2-Dünya Çeyrek Yıllar İthalatı'!$A:$G,5,0)</f>
        <v>812</v>
      </c>
      <c r="M45" s="12">
        <f>VLOOKUP($A:$A,'2-Dünya Çeyrek Yıllar İthalatı'!$A:$G,6,0)</f>
        <v>816</v>
      </c>
      <c r="N45" s="12">
        <f>VLOOKUP($A:$A,'2-Dünya Çeyrek Yıllar İthalatı'!$A:$G,7,0)</f>
        <v>-18.072289156626507</v>
      </c>
      <c r="O45" s="6">
        <f>VLOOKUP($A:$A,'3-Türkiye İhracat Göstergeleri'!$A:$P,2,0)</f>
        <v>0</v>
      </c>
      <c r="P45" s="25">
        <f>VLOOKUP($A:$A,'3-Türkiye İhracat Göstergeleri'!$A:$P,3,0)</f>
        <v>-1</v>
      </c>
      <c r="Q45" s="25">
        <f>VLOOKUP($A:$A,'3-Türkiye İhracat Göstergeleri'!$A:$P,4,0)</f>
        <v>0</v>
      </c>
      <c r="R45" s="25">
        <f>VLOOKUP($A:$A,'3-Türkiye İhracat Göstergeleri'!$A:$P,5,0)</f>
        <v>0</v>
      </c>
      <c r="S45" s="25">
        <f>VLOOKUP($A:$A,'3-Türkiye İhracat Göstergeleri'!$A:$P,6,0)</f>
        <v>0</v>
      </c>
      <c r="T45" s="25">
        <f>VLOOKUP($A:$A,'3-Türkiye İhracat Göstergeleri'!$A:$P,7,0)</f>
        <v>0</v>
      </c>
      <c r="U45" s="25">
        <f>VLOOKUP($A:$A,'3-Türkiye İhracat Göstergeleri'!$A:$P,8,0)</f>
        <v>0</v>
      </c>
      <c r="V45" s="25">
        <f>VLOOKUP($A:$A,'3-Türkiye İhracat Göstergeleri'!$A:$P,9,0)</f>
        <v>0</v>
      </c>
      <c r="W45" s="25">
        <f>VLOOKUP($A:$A,'3-Türkiye İhracat Göstergeleri'!$A:$P,10,0)</f>
        <v>0</v>
      </c>
      <c r="X45" s="25">
        <f>VLOOKUP($A:$A,'3-Türkiye İhracat Göstergeleri'!$A:$P,11,0)</f>
        <v>42</v>
      </c>
      <c r="Y45" s="25">
        <f>VLOOKUP($A:$A,'3-Türkiye İhracat Göstergeleri'!$A:$P,12,0)</f>
        <v>0.42754890284753788</v>
      </c>
      <c r="Z45" s="25">
        <f>VLOOKUP($A:$A,'3-Türkiye İhracat Göstergeleri'!$A:$P,13,0)</f>
        <v>47</v>
      </c>
      <c r="AA45" s="25">
        <f>VLOOKUP($A:$A,'3-Türkiye İhracat Göstergeleri'!$A:$P,14,0)</f>
        <v>5587</v>
      </c>
      <c r="AB45" s="25" t="str">
        <f>VLOOKUP($A:$A,'3-Türkiye İhracat Göstergeleri'!$A:$P,15,0)</f>
        <v>0.27</v>
      </c>
      <c r="AC45" s="25">
        <f>VLOOKUP($A:$A,'3-Türkiye İhracat Göstergeleri'!$A:$P,16,0)</f>
        <v>5</v>
      </c>
      <c r="AD45" s="25">
        <f>VLOOKUP($A:$A,'4-Dünya İthalat Göstergeleri'!$A:$M,2,0)</f>
        <v>5367</v>
      </c>
      <c r="AE45" s="25">
        <f>VLOOKUP($A:$A,'4-Dünya İthalat Göstergeleri'!$A:$M,3,0)</f>
        <v>1797</v>
      </c>
      <c r="AF45" s="25">
        <f>VLOOKUP($A:$A,'4-Dünya İthalat Göstergeleri'!$A:$M,4,0)</f>
        <v>1983</v>
      </c>
      <c r="AG45" s="25" t="str">
        <f>VLOOKUP($A:$A,'4-Dünya İthalat Göstergeleri'!$A:$M,5,0)</f>
        <v>Tons</v>
      </c>
      <c r="AH45" s="25">
        <f>VLOOKUP($A:$A,'4-Dünya İthalat Göstergeleri'!$A:$M,6,0)</f>
        <v>2707</v>
      </c>
      <c r="AI45" s="25">
        <f>VLOOKUP($A:$A,'4-Dünya İthalat Göstergeleri'!$A:$M,7,0)</f>
        <v>47</v>
      </c>
      <c r="AJ45" s="25">
        <f>VLOOKUP($A:$A,'4-Dünya İthalat Göstergeleri'!$A:$M,8,0)</f>
        <v>39</v>
      </c>
      <c r="AK45" s="25">
        <f>VLOOKUP($A:$A,'4-Dünya İthalat Göstergeleri'!$A:$M,9,0)</f>
        <v>-22</v>
      </c>
      <c r="AL45" s="25">
        <f>VLOOKUP($A:$A,'4-Dünya İthalat Göstergeleri'!$A:$M,10,0)</f>
        <v>0.42754890284753788</v>
      </c>
      <c r="AM45" s="25">
        <f>VLOOKUP($A:$A,'4-Dünya İthalat Göstergeleri'!$A:$M,11,0)</f>
        <v>5587</v>
      </c>
      <c r="AN45" s="25" t="str">
        <f>VLOOKUP($A:$A,'4-Dünya İthalat Göstergeleri'!$A:$M,12,0)</f>
        <v>0.27</v>
      </c>
      <c r="AO45" s="25">
        <f>VLOOKUP($A:$A,'4-Dünya İthalat Göstergeleri'!$A:$M,13,0)</f>
        <v>45509</v>
      </c>
      <c r="AP45" s="11">
        <f>VLOOKUP($A:$A,'5-Dünya Yıllar İhracatı'!$A:$H,2,0)</f>
        <v>3885</v>
      </c>
      <c r="AQ45" s="11">
        <f>VLOOKUP($A:$A,'5-Dünya Yıllar İhracatı'!$A:$H,3,0)</f>
        <v>3504</v>
      </c>
      <c r="AR45" s="11">
        <f>VLOOKUP($A:$A,'5-Dünya Yıllar İhracatı'!$A:$H,4,0)</f>
        <v>6004</v>
      </c>
      <c r="AS45" s="11">
        <f>VLOOKUP($A:$A,'5-Dünya Yıllar İhracatı'!$A:$H,5,0)</f>
        <v>7194</v>
      </c>
      <c r="AT45" s="12">
        <f>VLOOKUP($A:$A,'5-Dünya Yıllar İhracatı'!$A:$H,6,0)</f>
        <v>7164</v>
      </c>
      <c r="AU45" s="12">
        <f>VLOOKUP($A:$A,'5-Dünya Yıllar İhracatı'!$A:$H,7,0)</f>
        <v>-0.4170141784820684</v>
      </c>
      <c r="AV45" s="12">
        <f>VLOOKUP($A:$A,'5-Dünya Yıllar İhracatı'!$A:$H,8,0)</f>
        <v>0.66197322353423838</v>
      </c>
      <c r="AW45" s="11" t="e">
        <f>VLOOKUP($A:$A,'6-Türkiye Yıllar İhracatı'!$A:$H,2,0)</f>
        <v>#N/A</v>
      </c>
      <c r="AX45" s="11" t="e">
        <f>VLOOKUP($A:$A,'6-Türkiye Yıllar İhracatı'!$A:$H,3,0)</f>
        <v>#N/A</v>
      </c>
      <c r="AY45" s="11" t="e">
        <f>VLOOKUP($A:$A,'6-Türkiye Yıllar İhracatı'!$A:$H,4,0)</f>
        <v>#N/A</v>
      </c>
      <c r="AZ45" s="11" t="e">
        <f>VLOOKUP($A:$A,'6-Türkiye Yıllar İhracatı'!$A:$H,5,0)</f>
        <v>#N/A</v>
      </c>
      <c r="BA45" s="12" t="e">
        <f>VLOOKUP($A:$A,'6-Türkiye Yıllar İhracatı'!$A:$H,6,0)</f>
        <v>#N/A</v>
      </c>
      <c r="BB45" s="11" t="e">
        <f>VLOOKUP($A:$A,'6-Türkiye Yıllar İhracatı'!$A:$H,7,0)</f>
        <v>#N/A</v>
      </c>
      <c r="BC45" s="12" t="e">
        <f>VLOOKUP($A:$A,'6-Türkiye Yıllar İhracatı'!$A:$H,8,0)</f>
        <v>#N/A</v>
      </c>
      <c r="BD45" s="11" t="e">
        <f>VLOOKUP($A:$A,'7-Türkiye Çeyrek Yıllar İhracat'!$A:$G,2,0)</f>
        <v>#N/A</v>
      </c>
      <c r="BE45" s="11" t="e">
        <f>VLOOKUP($A:$A,'7-Türkiye Çeyrek Yıllar İhracat'!$A:$G,3,0)</f>
        <v>#N/A</v>
      </c>
      <c r="BF45" s="11" t="e">
        <f>VLOOKUP($A:$A,'7-Türkiye Çeyrek Yıllar İhracat'!$A:$G,4,0)</f>
        <v>#N/A</v>
      </c>
      <c r="BG45" s="11" t="e">
        <f>VLOOKUP($A:$A,'7-Türkiye Çeyrek Yıllar İhracat'!$A:$G,5,0)</f>
        <v>#N/A</v>
      </c>
      <c r="BH45" s="12" t="e">
        <f>VLOOKUP($A:$A,'7-Türkiye Çeyrek Yıllar İhracat'!$A:$G,6,0)</f>
        <v>#N/A</v>
      </c>
      <c r="BI45" s="12" t="e">
        <f>VLOOKUP($A:$A,'7-Türkiye Çeyrek Yıllar İhracat'!$A:$G,7,0)</f>
        <v>#N/A</v>
      </c>
      <c r="BJ45" s="11" t="e">
        <f>VLOOKUP($A:$A,'8-Türkiye Yıllar İhracat Birim '!$A:$H,2,0)</f>
        <v>#N/A</v>
      </c>
      <c r="BK45" s="11" t="e">
        <f>VLOOKUP($A:$A,'8-Türkiye Yıllar İhracat Birim '!$A:$H,3,0)</f>
        <v>#N/A</v>
      </c>
      <c r="BL45" s="11" t="e">
        <f>VLOOKUP($A:$A,'8-Türkiye Yıllar İhracat Birim '!$A:$H,4,0)</f>
        <v>#N/A</v>
      </c>
      <c r="BM45" s="11" t="e">
        <f>VLOOKUP($A:$A,'8-Türkiye Yıllar İhracat Birim '!$A:$H,5,0)</f>
        <v>#N/A</v>
      </c>
      <c r="BN45" s="11" t="e">
        <f>VLOOKUP($A:$A,'8-Türkiye Yıllar İhracat Birim '!$A:$H,6,0)</f>
        <v>#N/A</v>
      </c>
      <c r="BO45" s="11" t="e">
        <f>VLOOKUP($A:$A,'8-Türkiye Yıllar İhracat Birim '!$A:$H,7,0)</f>
        <v>#N/A</v>
      </c>
      <c r="BP45" s="12" t="e">
        <f>VLOOKUP($A:$A,'8-Türkiye Yıllar İhracat Birim '!$A:$H,8,0)</f>
        <v>#N/A</v>
      </c>
      <c r="BQ45" s="2">
        <f>VLOOKUP($A:$A,'9-Dünya Yıllar İthaları Birim F'!$A:$N,2,0)</f>
        <v>2190</v>
      </c>
      <c r="BR45" s="2" t="str">
        <f>VLOOKUP($A:$A,'9-Dünya Yıllar İthaları Birim F'!$A:$N,3,0)</f>
        <v>US Dollar/Tons</v>
      </c>
      <c r="BS45" s="2">
        <f>VLOOKUP($A:$A,'9-Dünya Yıllar İthaları Birim F'!$A:$N,4,0)</f>
        <v>1807</v>
      </c>
      <c r="BT45" s="2" t="str">
        <f>VLOOKUP($A:$A,'9-Dünya Yıllar İthaları Birim F'!$A:$N,5,0)</f>
        <v>US Dollar/Tons</v>
      </c>
      <c r="BU45" s="2">
        <f>VLOOKUP($A:$A,'9-Dünya Yıllar İthaları Birim F'!$A:$N,6,0)</f>
        <v>2166</v>
      </c>
      <c r="BV45" s="2" t="str">
        <f>VLOOKUP($A:$A,'9-Dünya Yıllar İthaları Birim F'!$A:$N,7,0)</f>
        <v>US Dollar/Tons</v>
      </c>
      <c r="BW45" s="2">
        <f>VLOOKUP($A:$A,'9-Dünya Yıllar İthaları Birim F'!$A:$N,8,0)</f>
        <v>2015</v>
      </c>
      <c r="BX45" s="2" t="str">
        <f>VLOOKUP($A:$A,'9-Dünya Yıllar İthaları Birim F'!$A:$N,9,0)</f>
        <v>US Dollar/Tons</v>
      </c>
      <c r="BY45" s="2">
        <f>VLOOKUP($A:$A,'9-Dünya Yıllar İthaları Birim F'!$A:$N,10,0)</f>
        <v>2707</v>
      </c>
      <c r="BZ45" s="2" t="str">
        <f>VLOOKUP($A:$A,'9-Dünya Yıllar İthaları Birim F'!$A:$N,11,0)</f>
        <v>US Dollar/Tons</v>
      </c>
      <c r="CA45" s="2">
        <f>VLOOKUP($A:$A,'9-Dünya Yıllar İthaları Birim F'!$A:$N,12,0)</f>
        <v>5367</v>
      </c>
      <c r="CB45" s="2">
        <f>VLOOKUP($A:$A,'9-Dünya Yıllar İthaları Birim F'!$A:$N,13,0)</f>
        <v>1983</v>
      </c>
      <c r="CC45" s="2" t="str">
        <f>VLOOKUP($A:$A,'9-Dünya Yıllar İthaları Birim F'!$A:$N,14,0)</f>
        <v>Tons</v>
      </c>
    </row>
    <row r="46" spans="1:81" x14ac:dyDescent="0.3">
      <c r="A46" s="8" t="s">
        <v>55</v>
      </c>
      <c r="B46" s="9">
        <v>2176</v>
      </c>
      <c r="C46" s="9">
        <v>3070</v>
      </c>
      <c r="D46" s="9">
        <v>5157</v>
      </c>
      <c r="E46" s="9">
        <v>6513</v>
      </c>
      <c r="F46" s="49">
        <v>4976</v>
      </c>
      <c r="G46" s="49">
        <f t="shared" si="0"/>
        <v>-23.598955934285275</v>
      </c>
      <c r="H46" s="49">
        <f t="shared" si="1"/>
        <v>0.39640242493766381</v>
      </c>
      <c r="I46" s="9">
        <f>VLOOKUP($A:$A,'2-Dünya Çeyrek Yıllar İthalatı'!$A:$G,2,0)</f>
        <v>810</v>
      </c>
      <c r="J46" s="9">
        <f>VLOOKUP($A:$A,'2-Dünya Çeyrek Yıllar İthalatı'!$A:$G,3,0)</f>
        <v>886</v>
      </c>
      <c r="K46" s="9">
        <f>VLOOKUP($A:$A,'2-Dünya Çeyrek Yıllar İthalatı'!$A:$G,4,0)</f>
        <v>1356</v>
      </c>
      <c r="L46" s="9">
        <f>VLOOKUP($A:$A,'2-Dünya Çeyrek Yıllar İthalatı'!$A:$G,5,0)</f>
        <v>1677</v>
      </c>
      <c r="M46" s="10">
        <f>VLOOKUP($A:$A,'2-Dünya Çeyrek Yıllar İthalatı'!$A:$G,6,0)</f>
        <v>1145</v>
      </c>
      <c r="N46" s="10">
        <f>VLOOKUP($A:$A,'2-Dünya Çeyrek Yıllar İthalatı'!$A:$G,7,0)</f>
        <v>41.358024691358025</v>
      </c>
      <c r="O46" s="8">
        <f>VLOOKUP($A:$A,'3-Türkiye İhracat Göstergeleri'!$A:$P,2,0)</f>
        <v>60</v>
      </c>
      <c r="P46" s="27">
        <f>VLOOKUP($A:$A,'3-Türkiye İhracat Göstergeleri'!$A:$P,3,0)</f>
        <v>60</v>
      </c>
      <c r="Q46" s="27">
        <f>VLOOKUP($A:$A,'3-Türkiye İhracat Göstergeleri'!$A:$P,4,0)</f>
        <v>7.9182833161770522E-2</v>
      </c>
      <c r="R46" s="27">
        <f>VLOOKUP($A:$A,'3-Türkiye İhracat Göstergeleri'!$A:$P,5,0)</f>
        <v>20</v>
      </c>
      <c r="S46" s="27" t="str">
        <f>VLOOKUP($A:$A,'3-Türkiye İhracat Göstergeleri'!$A:$P,6,0)</f>
        <v>Tons</v>
      </c>
      <c r="T46" s="27">
        <f>VLOOKUP($A:$A,'3-Türkiye İhracat Göstergeleri'!$A:$P,7,0)</f>
        <v>3000</v>
      </c>
      <c r="U46" s="27">
        <f>VLOOKUP($A:$A,'3-Türkiye İhracat Göstergeleri'!$A:$P,8,0)</f>
        <v>88</v>
      </c>
      <c r="V46" s="27">
        <f>VLOOKUP($A:$A,'3-Türkiye İhracat Göstergeleri'!$A:$P,9,0)</f>
        <v>80</v>
      </c>
      <c r="W46" s="27">
        <f>VLOOKUP($A:$A,'3-Türkiye İhracat Göstergeleri'!$A:$P,10,0)</f>
        <v>29</v>
      </c>
      <c r="X46" s="27">
        <f>VLOOKUP($A:$A,'3-Türkiye İhracat Göstergeleri'!$A:$P,11,0)</f>
        <v>43</v>
      </c>
      <c r="Y46" s="27">
        <f>VLOOKUP($A:$A,'3-Türkiye İhracat Göstergeleri'!$A:$P,12,0)</f>
        <v>0.39640084601627507</v>
      </c>
      <c r="Z46" s="27">
        <f>VLOOKUP($A:$A,'3-Türkiye İhracat Göstergeleri'!$A:$P,13,0)</f>
        <v>27</v>
      </c>
      <c r="AA46" s="27">
        <f>VLOOKUP($A:$A,'3-Türkiye İhracat Göstergeleri'!$A:$P,14,0)</f>
        <v>4135</v>
      </c>
      <c r="AB46" s="27" t="str">
        <f>VLOOKUP($A:$A,'3-Türkiye İhracat Göstergeleri'!$A:$P,15,0)</f>
        <v>0.16</v>
      </c>
      <c r="AC46" s="27">
        <f>VLOOKUP($A:$A,'3-Türkiye İhracat Göstergeleri'!$A:$P,16,0)</f>
        <v>0</v>
      </c>
      <c r="AD46" s="27">
        <f>VLOOKUP($A:$A,'4-Dünya İthalat Göstergeleri'!$A:$M,2,0)</f>
        <v>4976</v>
      </c>
      <c r="AE46" s="28">
        <f>VLOOKUP($A:$A,'4-Dünya İthalat Göstergeleri'!$A:$M,3,0)</f>
        <v>-1047</v>
      </c>
      <c r="AF46" s="39">
        <f>VLOOKUP($A:$A,'4-Dünya İthalat Göstergeleri'!$A:$M,4,0)</f>
        <v>1379</v>
      </c>
      <c r="AG46" s="39" t="str">
        <f>VLOOKUP($A:$A,'4-Dünya İthalat Göstergeleri'!$A:$M,5,0)</f>
        <v>Tons</v>
      </c>
      <c r="AH46" s="39">
        <f>VLOOKUP($A:$A,'4-Dünya İthalat Göstergeleri'!$A:$M,6,0)</f>
        <v>3608</v>
      </c>
      <c r="AI46" s="27">
        <f>VLOOKUP($A:$A,'4-Dünya İthalat Göstergeleri'!$A:$M,7,0)</f>
        <v>27</v>
      </c>
      <c r="AJ46" s="27">
        <f>VLOOKUP($A:$A,'4-Dünya İthalat Göstergeleri'!$A:$M,8,0)</f>
        <v>24</v>
      </c>
      <c r="AK46" s="27">
        <f>VLOOKUP($A:$A,'4-Dünya İthalat Göstergeleri'!$A:$M,9,0)</f>
        <v>-24</v>
      </c>
      <c r="AL46" s="27">
        <f>VLOOKUP($A:$A,'4-Dünya İthalat Göstergeleri'!$A:$M,10,0)</f>
        <v>0.39640084601627507</v>
      </c>
      <c r="AM46" s="27">
        <f>VLOOKUP($A:$A,'4-Dünya İthalat Göstergeleri'!$A:$M,11,0)</f>
        <v>4135</v>
      </c>
      <c r="AN46" s="27" t="str">
        <f>VLOOKUP($A:$A,'4-Dünya İthalat Göstergeleri'!$A:$M,12,0)</f>
        <v>0.16</v>
      </c>
      <c r="AO46" s="27">
        <f>VLOOKUP($A:$A,'4-Dünya İthalat Göstergeleri'!$A:$M,13,0)</f>
        <v>45506</v>
      </c>
      <c r="AP46" s="9">
        <f>VLOOKUP($A:$A,'5-Dünya Yıllar İhracatı'!$A:$H,2,0)</f>
        <v>2988</v>
      </c>
      <c r="AQ46" s="9">
        <f>VLOOKUP($A:$A,'5-Dünya Yıllar İhracatı'!$A:$H,3,0)</f>
        <v>3679</v>
      </c>
      <c r="AR46" s="9">
        <f>VLOOKUP($A:$A,'5-Dünya Yıllar İhracatı'!$A:$H,4,0)</f>
        <v>3808</v>
      </c>
      <c r="AS46" s="9">
        <f>VLOOKUP($A:$A,'5-Dünya Yıllar İhracatı'!$A:$H,5,0)</f>
        <v>2793</v>
      </c>
      <c r="AT46" s="10">
        <f>VLOOKUP($A:$A,'5-Dünya Yıllar İhracatı'!$A:$H,6,0)</f>
        <v>3929</v>
      </c>
      <c r="AU46" s="10">
        <f>VLOOKUP($A:$A,'5-Dünya Yıllar İhracatı'!$A:$H,7,0)</f>
        <v>40.673111349803079</v>
      </c>
      <c r="AV46" s="10">
        <f>VLOOKUP($A:$A,'5-Dünya Yıllar İhracatı'!$A:$H,8,0)</f>
        <v>0.36305036226493897</v>
      </c>
      <c r="AW46" s="9">
        <f>VLOOKUP($A:$A,'6-Türkiye Yıllar İhracatı'!$A:$H,2,0)</f>
        <v>3</v>
      </c>
      <c r="AX46" s="9">
        <f>VLOOKUP($A:$A,'6-Türkiye Yıllar İhracatı'!$A:$H,3,0)</f>
        <v>47</v>
      </c>
      <c r="AY46" s="9">
        <f>VLOOKUP($A:$A,'6-Türkiye Yıllar İhracatı'!$A:$H,4,0)</f>
        <v>46</v>
      </c>
      <c r="AZ46" s="9">
        <f>VLOOKUP($A:$A,'6-Türkiye Yıllar İhracatı'!$A:$H,5,0)</f>
        <v>47</v>
      </c>
      <c r="BA46" s="10">
        <f>VLOOKUP($A:$A,'6-Türkiye Yıllar İhracatı'!$A:$H,6,0)</f>
        <v>60</v>
      </c>
      <c r="BB46" s="9">
        <f>VLOOKUP($A:$A,'6-Türkiye Yıllar İhracatı'!$A:$H,7,0)</f>
        <v>27.659574468085108</v>
      </c>
      <c r="BC46" s="10">
        <f>VLOOKUP($A:$A,'6-Türkiye Yıllar İhracatı'!$A:$H,8,0)</f>
        <v>7.9182833161770522E-2</v>
      </c>
      <c r="BD46" s="9">
        <f>VLOOKUP($A:$A,'7-Türkiye Çeyrek Yıllar İhracat'!$A:$G,2,0)</f>
        <v>13</v>
      </c>
      <c r="BE46" s="9">
        <f>VLOOKUP($A:$A,'7-Türkiye Çeyrek Yıllar İhracat'!$A:$G,3,0)</f>
        <v>0</v>
      </c>
      <c r="BF46" s="9">
        <f>VLOOKUP($A:$A,'7-Türkiye Çeyrek Yıllar İhracat'!$A:$G,4,0)</f>
        <v>3</v>
      </c>
      <c r="BG46" s="9">
        <f>VLOOKUP($A:$A,'7-Türkiye Çeyrek Yıllar İhracat'!$A:$G,5,0)</f>
        <v>34</v>
      </c>
      <c r="BH46" s="10">
        <f>VLOOKUP($A:$A,'7-Türkiye Çeyrek Yıllar İhracat'!$A:$G,6,0)</f>
        <v>23</v>
      </c>
      <c r="BI46" s="12">
        <f>VLOOKUP($A:$A,'7-Türkiye Çeyrek Yıllar İhracat'!$A:$G,7,0)</f>
        <v>76.923076923076934</v>
      </c>
      <c r="BJ46" s="9">
        <f>VLOOKUP($A:$A,'8-Türkiye Yıllar İhracat Birim '!$A:$H,2,0)</f>
        <v>3000</v>
      </c>
      <c r="BK46" s="9">
        <f>VLOOKUP($A:$A,'8-Türkiye Yıllar İhracat Birim '!$A:$H,3,0)</f>
        <v>2765</v>
      </c>
      <c r="BL46" s="9">
        <f>VLOOKUP($A:$A,'8-Türkiye Yıllar İhracat Birim '!$A:$H,4,0)</f>
        <v>3067</v>
      </c>
      <c r="BM46" s="9">
        <f>VLOOKUP($A:$A,'8-Türkiye Yıllar İhracat Birim '!$A:$H,5,0)</f>
        <v>3133</v>
      </c>
      <c r="BN46" s="9">
        <f>VLOOKUP($A:$A,'8-Türkiye Yıllar İhracat Birim '!$A:$H,6,0)</f>
        <v>3000</v>
      </c>
      <c r="BO46" s="9">
        <f>VLOOKUP($A:$A,'8-Türkiye Yıllar İhracat Birim '!$A:$H,7,0)</f>
        <v>60</v>
      </c>
      <c r="BP46" s="10">
        <f>VLOOKUP($A:$A,'8-Türkiye Yıllar İhracat Birim '!$A:$H,8,0)</f>
        <v>20</v>
      </c>
      <c r="BQ46" s="2">
        <f>VLOOKUP($A:$A,'9-Dünya Yıllar İthaları Birim F'!$A:$N,2,0)</f>
        <v>3532</v>
      </c>
      <c r="BR46" s="2" t="str">
        <f>VLOOKUP($A:$A,'9-Dünya Yıllar İthaları Birim F'!$A:$N,3,0)</f>
        <v>US Dollar/Tons</v>
      </c>
      <c r="BS46" s="2">
        <f>VLOOKUP($A:$A,'9-Dünya Yıllar İthaları Birim F'!$A:$N,4,0)</f>
        <v>3370</v>
      </c>
      <c r="BT46" s="2" t="str">
        <f>VLOOKUP($A:$A,'9-Dünya Yıllar İthaları Birim F'!$A:$N,5,0)</f>
        <v>US Dollar/Tons</v>
      </c>
      <c r="BU46" s="2">
        <f>VLOOKUP($A:$A,'9-Dünya Yıllar İthaları Birim F'!$A:$N,6,0)</f>
        <v>3616</v>
      </c>
      <c r="BV46" s="2" t="str">
        <f>VLOOKUP($A:$A,'9-Dünya Yıllar İthaları Birim F'!$A:$N,7,0)</f>
        <v>US Dollar/Tons</v>
      </c>
      <c r="BW46" s="2">
        <f>VLOOKUP($A:$A,'9-Dünya Yıllar İthaları Birim F'!$A:$N,8,0)</f>
        <v>4293</v>
      </c>
      <c r="BX46" s="2" t="str">
        <f>VLOOKUP($A:$A,'9-Dünya Yıllar İthaları Birim F'!$A:$N,9,0)</f>
        <v>US Dollar/Tons</v>
      </c>
      <c r="BY46" s="2">
        <f>VLOOKUP($A:$A,'9-Dünya Yıllar İthaları Birim F'!$A:$N,10,0)</f>
        <v>3608</v>
      </c>
      <c r="BZ46" s="2" t="str">
        <f>VLOOKUP($A:$A,'9-Dünya Yıllar İthaları Birim F'!$A:$N,11,0)</f>
        <v>US Dollar/Tons</v>
      </c>
      <c r="CA46" s="2">
        <f>VLOOKUP($A:$A,'9-Dünya Yıllar İthaları Birim F'!$A:$N,12,0)</f>
        <v>4976</v>
      </c>
      <c r="CB46" s="2">
        <f>VLOOKUP($A:$A,'9-Dünya Yıllar İthaları Birim F'!$A:$N,13,0)</f>
        <v>1379</v>
      </c>
      <c r="CC46" s="2" t="str">
        <f>VLOOKUP($A:$A,'9-Dünya Yıllar İthaları Birim F'!$A:$N,14,0)</f>
        <v>Tons</v>
      </c>
    </row>
    <row r="47" spans="1:81" x14ac:dyDescent="0.3">
      <c r="A47" s="6" t="s">
        <v>56</v>
      </c>
      <c r="B47" s="11">
        <v>5203</v>
      </c>
      <c r="C47" s="11">
        <v>5234</v>
      </c>
      <c r="D47" s="11">
        <v>5669</v>
      </c>
      <c r="E47" s="11">
        <v>5180</v>
      </c>
      <c r="F47" s="50">
        <v>4800</v>
      </c>
      <c r="G47" s="50">
        <f t="shared" si="0"/>
        <v>-7.3359073359073363</v>
      </c>
      <c r="H47" s="50">
        <f t="shared" si="1"/>
        <v>0.38238176039002941</v>
      </c>
      <c r="I47" s="11">
        <f>VLOOKUP($A:$A,'2-Dünya Çeyrek Yıllar İthalatı'!$A:$G,2,0)</f>
        <v>918</v>
      </c>
      <c r="J47" s="11">
        <f>VLOOKUP($A:$A,'2-Dünya Çeyrek Yıllar İthalatı'!$A:$G,3,0)</f>
        <v>2219</v>
      </c>
      <c r="K47" s="11">
        <f>VLOOKUP($A:$A,'2-Dünya Çeyrek Yıllar İthalatı'!$A:$G,4,0)</f>
        <v>1233</v>
      </c>
      <c r="L47" s="11">
        <f>VLOOKUP($A:$A,'2-Dünya Çeyrek Yıllar İthalatı'!$A:$G,5,0)</f>
        <v>1264</v>
      </c>
      <c r="M47" s="12">
        <f>VLOOKUP($A:$A,'2-Dünya Çeyrek Yıllar İthalatı'!$A:$G,6,0)</f>
        <v>1745</v>
      </c>
      <c r="N47" s="12">
        <f>VLOOKUP($A:$A,'2-Dünya Çeyrek Yıllar İthalatı'!$A:$G,7,0)</f>
        <v>90.087145969498906</v>
      </c>
      <c r="O47" s="6">
        <f>VLOOKUP($A:$A,'3-Türkiye İhracat Göstergeleri'!$A:$P,2,0)</f>
        <v>40</v>
      </c>
      <c r="P47" s="25">
        <f>VLOOKUP($A:$A,'3-Türkiye İhracat Göstergeleri'!$A:$P,3,0)</f>
        <v>40</v>
      </c>
      <c r="Q47" s="25">
        <f>VLOOKUP($A:$A,'3-Türkiye İhracat Göstergeleri'!$A:$P,4,0)</f>
        <v>5.2788555441180357E-2</v>
      </c>
      <c r="R47" s="25">
        <f>VLOOKUP($A:$A,'3-Türkiye İhracat Göstergeleri'!$A:$P,5,0)</f>
        <v>20</v>
      </c>
      <c r="S47" s="25" t="str">
        <f>VLOOKUP($A:$A,'3-Türkiye İhracat Göstergeleri'!$A:$P,6,0)</f>
        <v>Tons</v>
      </c>
      <c r="T47" s="25">
        <f>VLOOKUP($A:$A,'3-Türkiye İhracat Göstergeleri'!$A:$P,7,0)</f>
        <v>2000</v>
      </c>
      <c r="U47" s="25">
        <f>VLOOKUP($A:$A,'3-Türkiye İhracat Göstergeleri'!$A:$P,8,0)</f>
        <v>-39</v>
      </c>
      <c r="V47" s="25">
        <f>VLOOKUP($A:$A,'3-Türkiye İhracat Göstergeleri'!$A:$P,9,0)</f>
        <v>-41</v>
      </c>
      <c r="W47" s="25">
        <f>VLOOKUP($A:$A,'3-Türkiye İhracat Göstergeleri'!$A:$P,10,0)</f>
        <v>-96</v>
      </c>
      <c r="X47" s="25">
        <f>VLOOKUP($A:$A,'3-Türkiye İhracat Göstergeleri'!$A:$P,11,0)</f>
        <v>44</v>
      </c>
      <c r="Y47" s="25">
        <f>VLOOKUP($A:$A,'3-Türkiye İhracat Göstergeleri'!$A:$P,12,0)</f>
        <v>0.38238023731473481</v>
      </c>
      <c r="Z47" s="25">
        <f>VLOOKUP($A:$A,'3-Türkiye İhracat Göstergeleri'!$A:$P,13,0)</f>
        <v>-2</v>
      </c>
      <c r="AA47" s="25">
        <f>VLOOKUP($A:$A,'3-Türkiye İhracat Göstergeleri'!$A:$P,14,0)</f>
        <v>9781</v>
      </c>
      <c r="AB47" s="25" t="str">
        <f>VLOOKUP($A:$A,'3-Türkiye İhracat Göstergeleri'!$A:$P,15,0)</f>
        <v>0.33</v>
      </c>
      <c r="AC47" s="25">
        <f>VLOOKUP($A:$A,'3-Türkiye İhracat Göstergeleri'!$A:$P,16,0)</f>
        <v>45725</v>
      </c>
      <c r="AD47" s="25">
        <f>VLOOKUP($A:$A,'4-Dünya İthalat Göstergeleri'!$A:$M,2,0)</f>
        <v>4800</v>
      </c>
      <c r="AE47" s="29">
        <f>VLOOKUP($A:$A,'4-Dünya İthalat Göstergeleri'!$A:$M,3,0)</f>
        <v>-4740</v>
      </c>
      <c r="AF47" s="25">
        <f>VLOOKUP($A:$A,'4-Dünya İthalat Göstergeleri'!$A:$M,4,0)</f>
        <v>2147</v>
      </c>
      <c r="AG47" s="25" t="str">
        <f>VLOOKUP($A:$A,'4-Dünya İthalat Göstergeleri'!$A:$M,5,0)</f>
        <v>Tons</v>
      </c>
      <c r="AH47" s="25">
        <f>VLOOKUP($A:$A,'4-Dünya İthalat Göstergeleri'!$A:$M,6,0)</f>
        <v>2236</v>
      </c>
      <c r="AI47" s="25">
        <f>VLOOKUP($A:$A,'4-Dünya İthalat Göstergeleri'!$A:$M,7,0)</f>
        <v>-2</v>
      </c>
      <c r="AJ47" s="25">
        <f>VLOOKUP($A:$A,'4-Dünya İthalat Göstergeleri'!$A:$M,8,0)</f>
        <v>-1</v>
      </c>
      <c r="AK47" s="25">
        <f>VLOOKUP($A:$A,'4-Dünya İthalat Göstergeleri'!$A:$M,9,0)</f>
        <v>-7</v>
      </c>
      <c r="AL47" s="25">
        <f>VLOOKUP($A:$A,'4-Dünya İthalat Göstergeleri'!$A:$M,10,0)</f>
        <v>0.38238023731473481</v>
      </c>
      <c r="AM47" s="25">
        <f>VLOOKUP($A:$A,'4-Dünya İthalat Göstergeleri'!$A:$M,11,0)</f>
        <v>9781</v>
      </c>
      <c r="AN47" s="25" t="str">
        <f>VLOOKUP($A:$A,'4-Dünya İthalat Göstergeleri'!$A:$M,12,0)</f>
        <v>0.33</v>
      </c>
      <c r="AO47" s="25">
        <f>VLOOKUP($A:$A,'4-Dünya İthalat Göstergeleri'!$A:$M,13,0)</f>
        <v>45419</v>
      </c>
      <c r="AP47" s="11">
        <f>VLOOKUP($A:$A,'5-Dünya Yıllar İhracatı'!$A:$H,2,0)</f>
        <v>4</v>
      </c>
      <c r="AQ47" s="11">
        <f>VLOOKUP($A:$A,'5-Dünya Yıllar İhracatı'!$A:$H,3,0)</f>
        <v>10</v>
      </c>
      <c r="AR47" s="11">
        <f>VLOOKUP($A:$A,'5-Dünya Yıllar İhracatı'!$A:$H,4,0)</f>
        <v>110</v>
      </c>
      <c r="AS47" s="11">
        <f>VLOOKUP($A:$A,'5-Dünya Yıllar İhracatı'!$A:$H,5,0)</f>
        <v>1</v>
      </c>
      <c r="AT47" s="12">
        <f>VLOOKUP($A:$A,'5-Dünya Yıllar İhracatı'!$A:$H,6,0)</f>
        <v>60</v>
      </c>
      <c r="AU47" s="12">
        <f>VLOOKUP($A:$A,'5-Dünya Yıllar İhracatı'!$A:$H,7,0)</f>
        <v>5900</v>
      </c>
      <c r="AV47" s="12">
        <f>VLOOKUP($A:$A,'5-Dünya Yıllar İhracatı'!$A:$H,8,0)</f>
        <v>5.5441643512080269E-3</v>
      </c>
      <c r="AW47" s="11">
        <f>VLOOKUP($A:$A,'6-Türkiye Yıllar İhracatı'!$A:$H,2,0)</f>
        <v>767</v>
      </c>
      <c r="AX47" s="11">
        <f>VLOOKUP($A:$A,'6-Türkiye Yıllar İhracatı'!$A:$H,3,0)</f>
        <v>431</v>
      </c>
      <c r="AY47" s="11">
        <f>VLOOKUP($A:$A,'6-Türkiye Yıllar İhracatı'!$A:$H,4,0)</f>
        <v>1050</v>
      </c>
      <c r="AZ47" s="11">
        <f>VLOOKUP($A:$A,'6-Türkiye Yıllar İhracatı'!$A:$H,5,0)</f>
        <v>1093</v>
      </c>
      <c r="BA47" s="12">
        <f>VLOOKUP($A:$A,'6-Türkiye Yıllar İhracatı'!$A:$H,6,0)</f>
        <v>40</v>
      </c>
      <c r="BB47" s="11">
        <f>VLOOKUP($A:$A,'6-Türkiye Yıllar İhracatı'!$A:$H,7,0)</f>
        <v>-96.340347666971638</v>
      </c>
      <c r="BC47" s="12">
        <f>VLOOKUP($A:$A,'6-Türkiye Yıllar İhracatı'!$A:$H,8,0)</f>
        <v>5.2788555441180357E-2</v>
      </c>
      <c r="BD47" s="11">
        <f>VLOOKUP($A:$A,'7-Türkiye Çeyrek Yıllar İhracat'!$A:$G,2,0)</f>
        <v>0</v>
      </c>
      <c r="BE47" s="11">
        <f>VLOOKUP($A:$A,'7-Türkiye Çeyrek Yıllar İhracat'!$A:$G,3,0)</f>
        <v>0</v>
      </c>
      <c r="BF47" s="11">
        <f>VLOOKUP($A:$A,'7-Türkiye Çeyrek Yıllar İhracat'!$A:$G,4,0)</f>
        <v>0</v>
      </c>
      <c r="BG47" s="11">
        <f>VLOOKUP($A:$A,'7-Türkiye Çeyrek Yıllar İhracat'!$A:$G,5,0)</f>
        <v>0</v>
      </c>
      <c r="BH47" s="12">
        <f>VLOOKUP($A:$A,'7-Türkiye Çeyrek Yıllar İhracat'!$A:$G,6,0)</f>
        <v>1</v>
      </c>
      <c r="BI47" s="12">
        <f>VLOOKUP($A:$A,'7-Türkiye Çeyrek Yıllar İhracat'!$A:$G,7,0)</f>
        <v>100</v>
      </c>
      <c r="BJ47" s="11">
        <f>VLOOKUP($A:$A,'8-Türkiye Yıllar İhracat Birim '!$A:$H,2,0)</f>
        <v>1937</v>
      </c>
      <c r="BK47" s="11">
        <f>VLOOKUP($A:$A,'8-Türkiye Yıllar İhracat Birim '!$A:$H,3,0)</f>
        <v>1986</v>
      </c>
      <c r="BL47" s="11">
        <f>VLOOKUP($A:$A,'8-Türkiye Yıllar İhracat Birim '!$A:$H,4,0)</f>
        <v>2500</v>
      </c>
      <c r="BM47" s="11">
        <f>VLOOKUP($A:$A,'8-Türkiye Yıllar İhracat Birim '!$A:$H,5,0)</f>
        <v>2351</v>
      </c>
      <c r="BN47" s="11">
        <f>VLOOKUP($A:$A,'8-Türkiye Yıllar İhracat Birim '!$A:$H,6,0)</f>
        <v>2000</v>
      </c>
      <c r="BO47" s="11">
        <f>VLOOKUP($A:$A,'8-Türkiye Yıllar İhracat Birim '!$A:$H,7,0)</f>
        <v>40</v>
      </c>
      <c r="BP47" s="12">
        <f>VLOOKUP($A:$A,'8-Türkiye Yıllar İhracat Birim '!$A:$H,8,0)</f>
        <v>20</v>
      </c>
      <c r="BQ47" s="2">
        <f>VLOOKUP($A:$A,'9-Dünya Yıllar İthaları Birim F'!$A:$N,2,0)</f>
        <v>2708</v>
      </c>
      <c r="BR47" s="2" t="str">
        <f>VLOOKUP($A:$A,'9-Dünya Yıllar İthaları Birim F'!$A:$N,3,0)</f>
        <v>US Dollar/Tons</v>
      </c>
      <c r="BS47" s="2">
        <f>VLOOKUP($A:$A,'9-Dünya Yıllar İthaları Birim F'!$A:$N,4,0)</f>
        <v>2365</v>
      </c>
      <c r="BT47" s="2" t="str">
        <f>VLOOKUP($A:$A,'9-Dünya Yıllar İthaları Birim F'!$A:$N,5,0)</f>
        <v>US Dollar/Tons</v>
      </c>
      <c r="BU47" s="2">
        <f>VLOOKUP($A:$A,'9-Dünya Yıllar İthaları Birim F'!$A:$N,6,0)</f>
        <v>2885</v>
      </c>
      <c r="BV47" s="2" t="str">
        <f>VLOOKUP($A:$A,'9-Dünya Yıllar İthaları Birim F'!$A:$N,7,0)</f>
        <v>US Dollar/Tons</v>
      </c>
      <c r="BW47" s="2">
        <f>VLOOKUP($A:$A,'9-Dünya Yıllar İthaları Birim F'!$A:$N,8,0)</f>
        <v>3139</v>
      </c>
      <c r="BX47" s="2" t="str">
        <f>VLOOKUP($A:$A,'9-Dünya Yıllar İthaları Birim F'!$A:$N,9,0)</f>
        <v>US Dollar/Tons</v>
      </c>
      <c r="BY47" s="2">
        <f>VLOOKUP($A:$A,'9-Dünya Yıllar İthaları Birim F'!$A:$N,10,0)</f>
        <v>2236</v>
      </c>
      <c r="BZ47" s="2" t="str">
        <f>VLOOKUP($A:$A,'9-Dünya Yıllar İthaları Birim F'!$A:$N,11,0)</f>
        <v>US Dollar/Tons</v>
      </c>
      <c r="CA47" s="2">
        <f>VLOOKUP($A:$A,'9-Dünya Yıllar İthaları Birim F'!$A:$N,12,0)</f>
        <v>4800</v>
      </c>
      <c r="CB47" s="2">
        <f>VLOOKUP($A:$A,'9-Dünya Yıllar İthaları Birim F'!$A:$N,13,0)</f>
        <v>2147</v>
      </c>
      <c r="CC47" s="2" t="str">
        <f>VLOOKUP($A:$A,'9-Dünya Yıllar İthaları Birim F'!$A:$N,14,0)</f>
        <v>Tons</v>
      </c>
    </row>
    <row r="48" spans="1:81" x14ac:dyDescent="0.3">
      <c r="A48" s="8" t="s">
        <v>57</v>
      </c>
      <c r="B48" s="13">
        <v>3776</v>
      </c>
      <c r="C48" s="13">
        <v>2965</v>
      </c>
      <c r="D48" s="13">
        <v>2937</v>
      </c>
      <c r="E48" s="13">
        <v>5094</v>
      </c>
      <c r="F48" s="51">
        <v>4543</v>
      </c>
      <c r="G48" s="51">
        <f t="shared" si="0"/>
        <v>-10.816647035728307</v>
      </c>
      <c r="H48" s="51">
        <f t="shared" si="1"/>
        <v>0.36190840363581323</v>
      </c>
      <c r="I48" s="9" t="e">
        <f>VLOOKUP($A:$A,'2-Dünya Çeyrek Yıllar İthalatı'!$A:$G,2,0)</f>
        <v>#N/A</v>
      </c>
      <c r="J48" s="9" t="e">
        <f>VLOOKUP($A:$A,'2-Dünya Çeyrek Yıllar İthalatı'!$A:$G,3,0)</f>
        <v>#N/A</v>
      </c>
      <c r="K48" s="9" t="e">
        <f>VLOOKUP($A:$A,'2-Dünya Çeyrek Yıllar İthalatı'!$A:$G,4,0)</f>
        <v>#N/A</v>
      </c>
      <c r="L48" s="9" t="e">
        <f>VLOOKUP($A:$A,'2-Dünya Çeyrek Yıllar İthalatı'!$A:$G,5,0)</f>
        <v>#N/A</v>
      </c>
      <c r="M48" s="10" t="e">
        <f>VLOOKUP($A:$A,'2-Dünya Çeyrek Yıllar İthalatı'!$A:$G,6,0)</f>
        <v>#N/A</v>
      </c>
      <c r="N48" s="10" t="e">
        <f>VLOOKUP($A:$A,'2-Dünya Çeyrek Yıllar İthalatı'!$A:$G,7,0)</f>
        <v>#N/A</v>
      </c>
      <c r="O48" s="8">
        <f>VLOOKUP($A:$A,'3-Türkiye İhracat Göstergeleri'!$A:$P,2,0)</f>
        <v>377</v>
      </c>
      <c r="P48" s="27">
        <f>VLOOKUP($A:$A,'3-Türkiye İhracat Göstergeleri'!$A:$P,3,0)</f>
        <v>377</v>
      </c>
      <c r="Q48" s="27">
        <f>VLOOKUP($A:$A,'3-Türkiye İhracat Göstergeleri'!$A:$P,4,0)</f>
        <v>0.49753213503312477</v>
      </c>
      <c r="R48" s="27">
        <f>VLOOKUP($A:$A,'3-Türkiye İhracat Göstergeleri'!$A:$P,5,0)</f>
        <v>169</v>
      </c>
      <c r="S48" s="27" t="str">
        <f>VLOOKUP($A:$A,'3-Türkiye İhracat Göstergeleri'!$A:$P,6,0)</f>
        <v>Tons</v>
      </c>
      <c r="T48" s="27">
        <f>VLOOKUP($A:$A,'3-Türkiye İhracat Göstergeleri'!$A:$P,7,0)</f>
        <v>2231</v>
      </c>
      <c r="U48" s="27">
        <f>VLOOKUP($A:$A,'3-Türkiye İhracat Göstergeleri'!$A:$P,8,0)</f>
        <v>37</v>
      </c>
      <c r="V48" s="27">
        <f>VLOOKUP($A:$A,'3-Türkiye İhracat Göstergeleri'!$A:$P,9,0)</f>
        <v>40</v>
      </c>
      <c r="W48" s="27">
        <f>VLOOKUP($A:$A,'3-Türkiye İhracat Göstergeleri'!$A:$P,10,0)</f>
        <v>12</v>
      </c>
      <c r="X48" s="27">
        <f>VLOOKUP($A:$A,'3-Türkiye İhracat Göstergeleri'!$A:$P,11,0)</f>
        <v>45</v>
      </c>
      <c r="Y48" s="27">
        <f>VLOOKUP($A:$A,'3-Türkiye İhracat Göstergeleri'!$A:$P,12,0)</f>
        <v>0.36198662465794895</v>
      </c>
      <c r="Z48" s="27">
        <f>VLOOKUP($A:$A,'3-Türkiye İhracat Göstergeleri'!$A:$P,13,0)</f>
        <v>10</v>
      </c>
      <c r="AA48" s="27">
        <f>VLOOKUP($A:$A,'3-Türkiye İhracat Göstergeleri'!$A:$P,14,0)</f>
        <v>3793</v>
      </c>
      <c r="AB48" s="27" t="str">
        <f>VLOOKUP($A:$A,'3-Türkiye İhracat Göstergeleri'!$A:$P,15,0)</f>
        <v>0.32</v>
      </c>
      <c r="AC48" s="27">
        <f>VLOOKUP($A:$A,'3-Türkiye İhracat Göstergeleri'!$A:$P,16,0)</f>
        <v>30</v>
      </c>
      <c r="AD48" s="38">
        <f>VLOOKUP($A:$A,'4-Dünya İthalat Göstergeleri'!$A:$M,2,0)</f>
        <v>4544</v>
      </c>
      <c r="AE48" s="28">
        <f>VLOOKUP($A:$A,'4-Dünya İthalat Göstergeleri'!$A:$M,3,0)</f>
        <v>-4544</v>
      </c>
      <c r="AF48" s="38">
        <f>VLOOKUP($A:$A,'4-Dünya İthalat Göstergeleri'!$A:$M,4,0)</f>
        <v>0</v>
      </c>
      <c r="AG48" s="38" t="str">
        <f>VLOOKUP($A:$A,'4-Dünya İthalat Göstergeleri'!$A:$M,5,0)</f>
        <v>No quantity</v>
      </c>
      <c r="AH48" s="38">
        <f>VLOOKUP($A:$A,'4-Dünya İthalat Göstergeleri'!$A:$M,6,0)</f>
        <v>0</v>
      </c>
      <c r="AI48" s="38">
        <f>VLOOKUP($A:$A,'4-Dünya İthalat Göstergeleri'!$A:$M,7,0)</f>
        <v>10</v>
      </c>
      <c r="AJ48" s="38">
        <f>VLOOKUP($A:$A,'4-Dünya İthalat Göstergeleri'!$A:$M,8,0)</f>
        <v>0</v>
      </c>
      <c r="AK48" s="38">
        <f>VLOOKUP($A:$A,'4-Dünya İthalat Göstergeleri'!$A:$M,9,0)</f>
        <v>-11</v>
      </c>
      <c r="AL48" s="38">
        <f>VLOOKUP($A:$A,'4-Dünya İthalat Göstergeleri'!$A:$M,10,0)</f>
        <v>0.36198662465794895</v>
      </c>
      <c r="AM48" s="38">
        <f>VLOOKUP($A:$A,'4-Dünya İthalat Göstergeleri'!$A:$M,11,0)</f>
        <v>3793</v>
      </c>
      <c r="AN48" s="38" t="str">
        <f>VLOOKUP($A:$A,'4-Dünya İthalat Göstergeleri'!$A:$M,12,0)</f>
        <v>0.32</v>
      </c>
      <c r="AO48" s="38">
        <f>VLOOKUP($A:$A,'4-Dünya İthalat Göstergeleri'!$A:$M,13,0)</f>
        <v>45530</v>
      </c>
      <c r="AP48" s="9" t="e">
        <f>VLOOKUP($A:$A,'5-Dünya Yıllar İhracatı'!$A:$H,2,0)</f>
        <v>#N/A</v>
      </c>
      <c r="AQ48" s="9" t="e">
        <f>VLOOKUP($A:$A,'5-Dünya Yıllar İhracatı'!$A:$H,3,0)</f>
        <v>#N/A</v>
      </c>
      <c r="AR48" s="9" t="e">
        <f>VLOOKUP($A:$A,'5-Dünya Yıllar İhracatı'!$A:$H,4,0)</f>
        <v>#N/A</v>
      </c>
      <c r="AS48" s="9" t="e">
        <f>VLOOKUP($A:$A,'5-Dünya Yıllar İhracatı'!$A:$H,5,0)</f>
        <v>#N/A</v>
      </c>
      <c r="AT48" s="10" t="e">
        <f>VLOOKUP($A:$A,'5-Dünya Yıllar İhracatı'!$A:$H,6,0)</f>
        <v>#N/A</v>
      </c>
      <c r="AU48" s="10" t="e">
        <f>VLOOKUP($A:$A,'5-Dünya Yıllar İhracatı'!$A:$H,7,0)</f>
        <v>#N/A</v>
      </c>
      <c r="AV48" s="10" t="e">
        <f>VLOOKUP($A:$A,'5-Dünya Yıllar İhracatı'!$A:$H,8,0)</f>
        <v>#N/A</v>
      </c>
      <c r="AW48" s="9">
        <f>VLOOKUP($A:$A,'6-Türkiye Yıllar İhracatı'!$A:$H,2,0)</f>
        <v>152</v>
      </c>
      <c r="AX48" s="9">
        <f>VLOOKUP($A:$A,'6-Türkiye Yıllar İhracatı'!$A:$H,3,0)</f>
        <v>91</v>
      </c>
      <c r="AY48" s="9">
        <f>VLOOKUP($A:$A,'6-Türkiye Yıllar İhracatı'!$A:$H,4,0)</f>
        <v>89</v>
      </c>
      <c r="AZ48" s="9">
        <f>VLOOKUP($A:$A,'6-Türkiye Yıllar İhracatı'!$A:$H,5,0)</f>
        <v>338</v>
      </c>
      <c r="BA48" s="10">
        <f>VLOOKUP($A:$A,'6-Türkiye Yıllar İhracatı'!$A:$H,6,0)</f>
        <v>377</v>
      </c>
      <c r="BB48" s="9">
        <f>VLOOKUP($A:$A,'6-Türkiye Yıllar İhracatı'!$A:$H,7,0)</f>
        <v>11.538461538461538</v>
      </c>
      <c r="BC48" s="10">
        <f>VLOOKUP($A:$A,'6-Türkiye Yıllar İhracatı'!$A:$H,8,0)</f>
        <v>0.49753213503312477</v>
      </c>
      <c r="BD48" s="9">
        <f>VLOOKUP($A:$A,'7-Türkiye Çeyrek Yıllar İhracat'!$A:$G,2,0)</f>
        <v>127</v>
      </c>
      <c r="BE48" s="9">
        <f>VLOOKUP($A:$A,'7-Türkiye Çeyrek Yıllar İhracat'!$A:$G,3,0)</f>
        <v>159</v>
      </c>
      <c r="BF48" s="9">
        <f>VLOOKUP($A:$A,'7-Türkiye Çeyrek Yıllar İhracat'!$A:$G,4,0)</f>
        <v>139</v>
      </c>
      <c r="BG48" s="9">
        <f>VLOOKUP($A:$A,'7-Türkiye Çeyrek Yıllar İhracat'!$A:$G,5,0)</f>
        <v>52</v>
      </c>
      <c r="BH48" s="10">
        <f>VLOOKUP($A:$A,'7-Türkiye Çeyrek Yıllar İhracat'!$A:$G,6,0)</f>
        <v>43</v>
      </c>
      <c r="BI48" s="12">
        <f>VLOOKUP($A:$A,'7-Türkiye Çeyrek Yıllar İhracat'!$A:$G,7,0)</f>
        <v>-66.141732283464577</v>
      </c>
      <c r="BJ48" s="9">
        <f>VLOOKUP($A:$A,'8-Türkiye Yıllar İhracat Birim '!$A:$H,2,0)</f>
        <v>3167</v>
      </c>
      <c r="BK48" s="9">
        <f>VLOOKUP($A:$A,'8-Türkiye Yıllar İhracat Birim '!$A:$H,3,0)</f>
        <v>2459</v>
      </c>
      <c r="BL48" s="9">
        <f>VLOOKUP($A:$A,'8-Türkiye Yıllar İhracat Birim '!$A:$H,4,0)</f>
        <v>3708</v>
      </c>
      <c r="BM48" s="9">
        <f>VLOOKUP($A:$A,'8-Türkiye Yıllar İhracat Birim '!$A:$H,5,0)</f>
        <v>3841</v>
      </c>
      <c r="BN48" s="9">
        <f>VLOOKUP($A:$A,'8-Türkiye Yıllar İhracat Birim '!$A:$H,6,0)</f>
        <v>2231</v>
      </c>
      <c r="BO48" s="9">
        <f>VLOOKUP($A:$A,'8-Türkiye Yıllar İhracat Birim '!$A:$H,7,0)</f>
        <v>377</v>
      </c>
      <c r="BP48" s="10">
        <f>VLOOKUP($A:$A,'8-Türkiye Yıllar İhracat Birim '!$A:$H,8,0)</f>
        <v>169</v>
      </c>
      <c r="BQ48" s="2">
        <f>VLOOKUP($A:$A,'9-Dünya Yıllar İthaları Birim F'!$A:$N,2,0)</f>
        <v>3795</v>
      </c>
      <c r="BR48" s="2" t="str">
        <f>VLOOKUP($A:$A,'9-Dünya Yıllar İthaları Birim F'!$A:$N,3,0)</f>
        <v>US Dollar/Tons</v>
      </c>
      <c r="BS48" s="2">
        <f>VLOOKUP($A:$A,'9-Dünya Yıllar İthaları Birim F'!$A:$N,4,0)</f>
        <v>3233</v>
      </c>
      <c r="BT48" s="2" t="str">
        <f>VLOOKUP($A:$A,'9-Dünya Yıllar İthaları Birim F'!$A:$N,5,0)</f>
        <v>US Dollar/Tons</v>
      </c>
      <c r="BU48" s="2">
        <f>VLOOKUP($A:$A,'9-Dünya Yıllar İthaları Birim F'!$A:$N,6,0)</f>
        <v>4119</v>
      </c>
      <c r="BV48" s="2" t="str">
        <f>VLOOKUP($A:$A,'9-Dünya Yıllar İthaları Birim F'!$A:$N,7,0)</f>
        <v>US Dollar/Tons</v>
      </c>
      <c r="BW48" s="2">
        <f>VLOOKUP($A:$A,'9-Dünya Yıllar İthaları Birim F'!$A:$N,8,0)</f>
        <v>3538</v>
      </c>
      <c r="BX48" s="2" t="str">
        <f>VLOOKUP($A:$A,'9-Dünya Yıllar İthaları Birim F'!$A:$N,9,0)</f>
        <v>US Dollar/Tons</v>
      </c>
      <c r="BY48" s="2">
        <f>VLOOKUP($A:$A,'9-Dünya Yıllar İthaları Birim F'!$A:$N,10,0)</f>
        <v>0</v>
      </c>
      <c r="BZ48" s="2">
        <f>VLOOKUP($A:$A,'9-Dünya Yıllar İthaları Birim F'!$A:$N,11,0)</f>
        <v>0</v>
      </c>
      <c r="CA48" s="2">
        <f>VLOOKUP($A:$A,'9-Dünya Yıllar İthaları Birim F'!$A:$N,12,0)</f>
        <v>4543</v>
      </c>
      <c r="CB48" s="2">
        <f>VLOOKUP($A:$A,'9-Dünya Yıllar İthaları Birim F'!$A:$N,13,0)</f>
        <v>0</v>
      </c>
      <c r="CC48" s="2" t="str">
        <f>VLOOKUP($A:$A,'9-Dünya Yıllar İthaları Birim F'!$A:$N,14,0)</f>
        <v>No quantity</v>
      </c>
    </row>
    <row r="49" spans="1:81" x14ac:dyDescent="0.3">
      <c r="A49" s="6" t="s">
        <v>58</v>
      </c>
      <c r="B49" s="11">
        <v>4857</v>
      </c>
      <c r="C49" s="11">
        <v>5702</v>
      </c>
      <c r="D49" s="11">
        <v>7201</v>
      </c>
      <c r="E49" s="11">
        <v>6726</v>
      </c>
      <c r="F49" s="50">
        <v>4417</v>
      </c>
      <c r="G49" s="50">
        <f t="shared" si="0"/>
        <v>-34.32946773713946</v>
      </c>
      <c r="H49" s="50">
        <f t="shared" si="1"/>
        <v>0.35187088242557496</v>
      </c>
      <c r="I49" s="11">
        <f>VLOOKUP($A:$A,'2-Dünya Çeyrek Yıllar İthalatı'!$A:$G,2,0)</f>
        <v>925</v>
      </c>
      <c r="J49" s="11">
        <f>VLOOKUP($A:$A,'2-Dünya Çeyrek Yıllar İthalatı'!$A:$G,3,0)</f>
        <v>1066</v>
      </c>
      <c r="K49" s="11">
        <f>VLOOKUP($A:$A,'2-Dünya Çeyrek Yıllar İthalatı'!$A:$G,4,0)</f>
        <v>828</v>
      </c>
      <c r="L49" s="11">
        <f>VLOOKUP($A:$A,'2-Dünya Çeyrek Yıllar İthalatı'!$A:$G,5,0)</f>
        <v>0</v>
      </c>
      <c r="M49" s="12">
        <f>VLOOKUP($A:$A,'2-Dünya Çeyrek Yıllar İthalatı'!$A:$G,6,0)</f>
        <v>0</v>
      </c>
      <c r="N49" s="12">
        <f>VLOOKUP($A:$A,'2-Dünya Çeyrek Yıllar İthalatı'!$A:$G,7,0)</f>
        <v>-100</v>
      </c>
      <c r="O49" s="6">
        <f>VLOOKUP($A:$A,'3-Türkiye İhracat Göstergeleri'!$A:$P,2,0)</f>
        <v>0</v>
      </c>
      <c r="P49" s="25">
        <f>VLOOKUP($A:$A,'3-Türkiye İhracat Göstergeleri'!$A:$P,3,0)</f>
        <v>0</v>
      </c>
      <c r="Q49" s="25">
        <f>VLOOKUP($A:$A,'3-Türkiye İhracat Göstergeleri'!$A:$P,4,0)</f>
        <v>0</v>
      </c>
      <c r="R49" s="25">
        <f>VLOOKUP($A:$A,'3-Türkiye İhracat Göstergeleri'!$A:$P,5,0)</f>
        <v>0</v>
      </c>
      <c r="S49" s="25">
        <f>VLOOKUP($A:$A,'3-Türkiye İhracat Göstergeleri'!$A:$P,6,0)</f>
        <v>0</v>
      </c>
      <c r="T49" s="25">
        <f>VLOOKUP($A:$A,'3-Türkiye İhracat Göstergeleri'!$A:$P,7,0)</f>
        <v>0</v>
      </c>
      <c r="U49" s="25">
        <f>VLOOKUP($A:$A,'3-Türkiye İhracat Göstergeleri'!$A:$P,8,0)</f>
        <v>0</v>
      </c>
      <c r="V49" s="25">
        <f>VLOOKUP($A:$A,'3-Türkiye İhracat Göstergeleri'!$A:$P,9,0)</f>
        <v>0</v>
      </c>
      <c r="W49" s="25">
        <f>VLOOKUP($A:$A,'3-Türkiye İhracat Göstergeleri'!$A:$P,10,0)</f>
        <v>0</v>
      </c>
      <c r="X49" s="25">
        <f>VLOOKUP($A:$A,'3-Türkiye İhracat Göstergeleri'!$A:$P,11,0)</f>
        <v>46</v>
      </c>
      <c r="Y49" s="25">
        <f>VLOOKUP($A:$A,'3-Türkiye İhracat Göstergeleri'!$A:$P,12,0)</f>
        <v>0.35186948087899655</v>
      </c>
      <c r="Z49" s="25">
        <f>VLOOKUP($A:$A,'3-Türkiye İhracat Göstergeleri'!$A:$P,13,0)</f>
        <v>0</v>
      </c>
      <c r="AA49" s="25">
        <f>VLOOKUP($A:$A,'3-Türkiye İhracat Göstergeleri'!$A:$P,14,0)</f>
        <v>14397</v>
      </c>
      <c r="AB49" s="25" t="str">
        <f>VLOOKUP($A:$A,'3-Türkiye İhracat Göstergeleri'!$A:$P,15,0)</f>
        <v>0.28</v>
      </c>
      <c r="AC49" s="25">
        <f>VLOOKUP($A:$A,'3-Türkiye İhracat Göstergeleri'!$A:$P,16,0)</f>
        <v>18</v>
      </c>
      <c r="AD49" s="25">
        <f>VLOOKUP($A:$A,'4-Dünya İthalat Göstergeleri'!$A:$M,2,0)</f>
        <v>4417</v>
      </c>
      <c r="AE49" s="29">
        <f>VLOOKUP($A:$A,'4-Dünya İthalat Göstergeleri'!$A:$M,3,0)</f>
        <v>-4417</v>
      </c>
      <c r="AF49" s="25">
        <f>VLOOKUP($A:$A,'4-Dünya İthalat Göstergeleri'!$A:$M,4,0)</f>
        <v>2362</v>
      </c>
      <c r="AG49" s="25" t="str">
        <f>VLOOKUP($A:$A,'4-Dünya İthalat Göstergeleri'!$A:$M,5,0)</f>
        <v>Tons</v>
      </c>
      <c r="AH49" s="25">
        <f>VLOOKUP($A:$A,'4-Dünya İthalat Göstergeleri'!$A:$M,6,0)</f>
        <v>1870</v>
      </c>
      <c r="AI49" s="25">
        <f>VLOOKUP($A:$A,'4-Dünya İthalat Göstergeleri'!$A:$M,7,0)</f>
        <v>0</v>
      </c>
      <c r="AJ49" s="25">
        <f>VLOOKUP($A:$A,'4-Dünya İthalat Göstergeleri'!$A:$M,8,0)</f>
        <v>-2</v>
      </c>
      <c r="AK49" s="25">
        <f>VLOOKUP($A:$A,'4-Dünya İthalat Göstergeleri'!$A:$M,9,0)</f>
        <v>-34</v>
      </c>
      <c r="AL49" s="25">
        <f>VLOOKUP($A:$A,'4-Dünya İthalat Göstergeleri'!$A:$M,10,0)</f>
        <v>0.35186948087899655</v>
      </c>
      <c r="AM49" s="25">
        <f>VLOOKUP($A:$A,'4-Dünya İthalat Göstergeleri'!$A:$M,11,0)</f>
        <v>14397</v>
      </c>
      <c r="AN49" s="25" t="str">
        <f>VLOOKUP($A:$A,'4-Dünya İthalat Göstergeleri'!$A:$M,12,0)</f>
        <v>0.28</v>
      </c>
      <c r="AO49" s="25">
        <f>VLOOKUP($A:$A,'4-Dünya İthalat Göstergeleri'!$A:$M,13,0)</f>
        <v>45559</v>
      </c>
      <c r="AP49" s="11" t="e">
        <f>VLOOKUP($A:$A,'5-Dünya Yıllar İhracatı'!$A:$H,2,0)</f>
        <v>#N/A</v>
      </c>
      <c r="AQ49" s="11" t="e">
        <f>VLOOKUP($A:$A,'5-Dünya Yıllar İhracatı'!$A:$H,3,0)</f>
        <v>#N/A</v>
      </c>
      <c r="AR49" s="11" t="e">
        <f>VLOOKUP($A:$A,'5-Dünya Yıllar İhracatı'!$A:$H,4,0)</f>
        <v>#N/A</v>
      </c>
      <c r="AS49" s="11" t="e">
        <f>VLOOKUP($A:$A,'5-Dünya Yıllar İhracatı'!$A:$H,5,0)</f>
        <v>#N/A</v>
      </c>
      <c r="AT49" s="12" t="e">
        <f>VLOOKUP($A:$A,'5-Dünya Yıllar İhracatı'!$A:$H,6,0)</f>
        <v>#N/A</v>
      </c>
      <c r="AU49" s="12" t="e">
        <f>VLOOKUP($A:$A,'5-Dünya Yıllar İhracatı'!$A:$H,7,0)</f>
        <v>#N/A</v>
      </c>
      <c r="AV49" s="12" t="e">
        <f>VLOOKUP($A:$A,'5-Dünya Yıllar İhracatı'!$A:$H,8,0)</f>
        <v>#N/A</v>
      </c>
      <c r="AW49" s="11">
        <f>VLOOKUP($A:$A,'6-Türkiye Yıllar İhracatı'!$A:$H,2,0)</f>
        <v>0</v>
      </c>
      <c r="AX49" s="11">
        <f>VLOOKUP($A:$A,'6-Türkiye Yıllar İhracatı'!$A:$H,3,0)</f>
        <v>23</v>
      </c>
      <c r="AY49" s="11">
        <f>VLOOKUP($A:$A,'6-Türkiye Yıllar İhracatı'!$A:$H,4,0)</f>
        <v>0</v>
      </c>
      <c r="AZ49" s="11">
        <f>VLOOKUP($A:$A,'6-Türkiye Yıllar İhracatı'!$A:$H,5,0)</f>
        <v>0</v>
      </c>
      <c r="BA49" s="12">
        <f>VLOOKUP($A:$A,'6-Türkiye Yıllar İhracatı'!$A:$H,6,0)</f>
        <v>0</v>
      </c>
      <c r="BB49" s="11">
        <f>VLOOKUP($A:$A,'6-Türkiye Yıllar İhracatı'!$A:$H,7,0)</f>
        <v>100</v>
      </c>
      <c r="BC49" s="12">
        <f>VLOOKUP($A:$A,'6-Türkiye Yıllar İhracatı'!$A:$H,8,0)</f>
        <v>0</v>
      </c>
      <c r="BD49" s="11" t="e">
        <f>VLOOKUP($A:$A,'7-Türkiye Çeyrek Yıllar İhracat'!$A:$G,2,0)</f>
        <v>#N/A</v>
      </c>
      <c r="BE49" s="11" t="e">
        <f>VLOOKUP($A:$A,'7-Türkiye Çeyrek Yıllar İhracat'!$A:$G,3,0)</f>
        <v>#N/A</v>
      </c>
      <c r="BF49" s="11" t="e">
        <f>VLOOKUP($A:$A,'7-Türkiye Çeyrek Yıllar İhracat'!$A:$G,4,0)</f>
        <v>#N/A</v>
      </c>
      <c r="BG49" s="11" t="e">
        <f>VLOOKUP($A:$A,'7-Türkiye Çeyrek Yıllar İhracat'!$A:$G,5,0)</f>
        <v>#N/A</v>
      </c>
      <c r="BH49" s="12" t="e">
        <f>VLOOKUP($A:$A,'7-Türkiye Çeyrek Yıllar İhracat'!$A:$G,6,0)</f>
        <v>#N/A</v>
      </c>
      <c r="BI49" s="12" t="e">
        <f>VLOOKUP($A:$A,'7-Türkiye Çeyrek Yıllar İhracat'!$A:$G,7,0)</f>
        <v>#N/A</v>
      </c>
      <c r="BJ49" s="11">
        <f>VLOOKUP($A:$A,'8-Türkiye Yıllar İhracat Birim '!$A:$H,2,0)</f>
        <v>0</v>
      </c>
      <c r="BK49" s="11">
        <f>VLOOKUP($A:$A,'8-Türkiye Yıllar İhracat Birim '!$A:$H,3,0)</f>
        <v>1917</v>
      </c>
      <c r="BL49" s="11">
        <f>VLOOKUP($A:$A,'8-Türkiye Yıllar İhracat Birim '!$A:$H,4,0)</f>
        <v>0</v>
      </c>
      <c r="BM49" s="11">
        <f>VLOOKUP($A:$A,'8-Türkiye Yıllar İhracat Birim '!$A:$H,5,0)</f>
        <v>0</v>
      </c>
      <c r="BN49" s="11">
        <f>VLOOKUP($A:$A,'8-Türkiye Yıllar İhracat Birim '!$A:$H,6,0)</f>
        <v>0</v>
      </c>
      <c r="BO49" s="11">
        <f>VLOOKUP($A:$A,'8-Türkiye Yıllar İhracat Birim '!$A:$H,7,0)</f>
        <v>0</v>
      </c>
      <c r="BP49" s="12">
        <f>VLOOKUP($A:$A,'8-Türkiye Yıllar İhracat Birim '!$A:$H,8,0)</f>
        <v>0</v>
      </c>
      <c r="BQ49" s="2">
        <f>VLOOKUP($A:$A,'9-Dünya Yıllar İthaları Birim F'!$A:$N,2,0)</f>
        <v>1947</v>
      </c>
      <c r="BR49" s="2" t="str">
        <f>VLOOKUP($A:$A,'9-Dünya Yıllar İthaları Birim F'!$A:$N,3,0)</f>
        <v>US Dollar/Tons</v>
      </c>
      <c r="BS49" s="2">
        <f>VLOOKUP($A:$A,'9-Dünya Yıllar İthaları Birim F'!$A:$N,4,0)</f>
        <v>1865</v>
      </c>
      <c r="BT49" s="2" t="str">
        <f>VLOOKUP($A:$A,'9-Dünya Yıllar İthaları Birim F'!$A:$N,5,0)</f>
        <v>US Dollar/Tons</v>
      </c>
      <c r="BU49" s="2">
        <f>VLOOKUP($A:$A,'9-Dünya Yıllar İthaları Birim F'!$A:$N,6,0)</f>
        <v>2289</v>
      </c>
      <c r="BV49" s="2" t="str">
        <f>VLOOKUP($A:$A,'9-Dünya Yıllar İthaları Birim F'!$A:$N,7,0)</f>
        <v>US Dollar/Tons</v>
      </c>
      <c r="BW49" s="2">
        <f>VLOOKUP($A:$A,'9-Dünya Yıllar İthaları Birim F'!$A:$N,8,0)</f>
        <v>2412</v>
      </c>
      <c r="BX49" s="2" t="str">
        <f>VLOOKUP($A:$A,'9-Dünya Yıllar İthaları Birim F'!$A:$N,9,0)</f>
        <v>US Dollar/Tons</v>
      </c>
      <c r="BY49" s="2">
        <f>VLOOKUP($A:$A,'9-Dünya Yıllar İthaları Birim F'!$A:$N,10,0)</f>
        <v>1870</v>
      </c>
      <c r="BZ49" s="2" t="str">
        <f>VLOOKUP($A:$A,'9-Dünya Yıllar İthaları Birim F'!$A:$N,11,0)</f>
        <v>US Dollar/Tons</v>
      </c>
      <c r="CA49" s="2">
        <f>VLOOKUP($A:$A,'9-Dünya Yıllar İthaları Birim F'!$A:$N,12,0)</f>
        <v>4417</v>
      </c>
      <c r="CB49" s="2">
        <f>VLOOKUP($A:$A,'9-Dünya Yıllar İthaları Birim F'!$A:$N,13,0)</f>
        <v>2362</v>
      </c>
      <c r="CC49" s="2" t="str">
        <f>VLOOKUP($A:$A,'9-Dünya Yıllar İthaları Birim F'!$A:$N,14,0)</f>
        <v>Tons</v>
      </c>
    </row>
    <row r="50" spans="1:81" x14ac:dyDescent="0.3">
      <c r="A50" s="8" t="s">
        <v>59</v>
      </c>
      <c r="B50" s="9">
        <v>2424</v>
      </c>
      <c r="C50" s="9">
        <v>2076</v>
      </c>
      <c r="D50" s="9">
        <v>5111</v>
      </c>
      <c r="E50" s="9">
        <v>3960</v>
      </c>
      <c r="F50" s="49">
        <v>4187</v>
      </c>
      <c r="G50" s="49">
        <f t="shared" si="0"/>
        <v>5.7323232323232327</v>
      </c>
      <c r="H50" s="49">
        <f t="shared" si="1"/>
        <v>0.3335484230735527</v>
      </c>
      <c r="I50" s="9">
        <f>VLOOKUP($A:$A,'2-Dünya Çeyrek Yıllar İthalatı'!$A:$G,2,0)</f>
        <v>901</v>
      </c>
      <c r="J50" s="9">
        <f>VLOOKUP($A:$A,'2-Dünya Çeyrek Yıllar İthalatı'!$A:$G,3,0)</f>
        <v>1205</v>
      </c>
      <c r="K50" s="9">
        <f>VLOOKUP($A:$A,'2-Dünya Çeyrek Yıllar İthalatı'!$A:$G,4,0)</f>
        <v>2438</v>
      </c>
      <c r="L50" s="9">
        <f>VLOOKUP($A:$A,'2-Dünya Çeyrek Yıllar İthalatı'!$A:$G,5,0)</f>
        <v>2101</v>
      </c>
      <c r="M50" s="10">
        <f>VLOOKUP($A:$A,'2-Dünya Çeyrek Yıllar İthalatı'!$A:$G,6,0)</f>
        <v>0</v>
      </c>
      <c r="N50" s="10">
        <f>VLOOKUP($A:$A,'2-Dünya Çeyrek Yıllar İthalatı'!$A:$G,7,0)</f>
        <v>-100</v>
      </c>
      <c r="O50" s="8">
        <f>VLOOKUP($A:$A,'3-Türkiye İhracat Göstergeleri'!$A:$P,2,0)</f>
        <v>0</v>
      </c>
      <c r="P50" s="27">
        <f>VLOOKUP($A:$A,'3-Türkiye İhracat Göstergeleri'!$A:$P,3,0)</f>
        <v>0</v>
      </c>
      <c r="Q50" s="27">
        <f>VLOOKUP($A:$A,'3-Türkiye İhracat Göstergeleri'!$A:$P,4,0)</f>
        <v>0</v>
      </c>
      <c r="R50" s="27">
        <f>VLOOKUP($A:$A,'3-Türkiye İhracat Göstergeleri'!$A:$P,5,0)</f>
        <v>0</v>
      </c>
      <c r="S50" s="27">
        <f>VLOOKUP($A:$A,'3-Türkiye İhracat Göstergeleri'!$A:$P,6,0)</f>
        <v>0</v>
      </c>
      <c r="T50" s="27">
        <f>VLOOKUP($A:$A,'3-Türkiye İhracat Göstergeleri'!$A:$P,7,0)</f>
        <v>0</v>
      </c>
      <c r="U50" s="27">
        <f>VLOOKUP($A:$A,'3-Türkiye İhracat Göstergeleri'!$A:$P,8,0)</f>
        <v>0</v>
      </c>
      <c r="V50" s="27">
        <f>VLOOKUP($A:$A,'3-Türkiye İhracat Göstergeleri'!$A:$P,9,0)</f>
        <v>0</v>
      </c>
      <c r="W50" s="27">
        <f>VLOOKUP($A:$A,'3-Türkiye İhracat Göstergeleri'!$A:$P,10,0)</f>
        <v>0</v>
      </c>
      <c r="X50" s="27">
        <f>VLOOKUP($A:$A,'3-Türkiye İhracat Göstergeleri'!$A:$P,11,0)</f>
        <v>47</v>
      </c>
      <c r="Y50" s="27">
        <f>VLOOKUP($A:$A,'3-Türkiye İhracat Göstergeleri'!$A:$P,12,0)</f>
        <v>0.33354709450766556</v>
      </c>
      <c r="Z50" s="27">
        <f>VLOOKUP($A:$A,'3-Türkiye İhracat Göstergeleri'!$A:$P,13,0)</f>
        <v>19</v>
      </c>
      <c r="AA50" s="27">
        <f>VLOOKUP($A:$A,'3-Türkiye İhracat Göstergeleri'!$A:$P,14,0)</f>
        <v>5894</v>
      </c>
      <c r="AB50" s="27" t="str">
        <f>VLOOKUP($A:$A,'3-Türkiye İhracat Göstergeleri'!$A:$P,15,0)</f>
        <v>0.42</v>
      </c>
      <c r="AC50" s="27">
        <f>VLOOKUP($A:$A,'3-Türkiye İhracat Göstergeleri'!$A:$P,16,0)</f>
        <v>5</v>
      </c>
      <c r="AD50" s="27">
        <f>VLOOKUP($A:$A,'4-Dünya İthalat Göstergeleri'!$A:$M,2,0)</f>
        <v>4187</v>
      </c>
      <c r="AE50" s="28">
        <f>VLOOKUP($A:$A,'4-Dünya İthalat Göstergeleri'!$A:$M,3,0)</f>
        <v>-4121</v>
      </c>
      <c r="AF50" s="27">
        <f>VLOOKUP($A:$A,'4-Dünya İthalat Göstergeleri'!$A:$M,4,0)</f>
        <v>1290</v>
      </c>
      <c r="AG50" s="27" t="str">
        <f>VLOOKUP($A:$A,'4-Dünya İthalat Göstergeleri'!$A:$M,5,0)</f>
        <v>Tons</v>
      </c>
      <c r="AH50" s="27">
        <f>VLOOKUP($A:$A,'4-Dünya İthalat Göstergeleri'!$A:$M,6,0)</f>
        <v>3246</v>
      </c>
      <c r="AI50" s="27">
        <f>VLOOKUP($A:$A,'4-Dünya İthalat Göstergeleri'!$A:$M,7,0)</f>
        <v>19</v>
      </c>
      <c r="AJ50" s="27">
        <f>VLOOKUP($A:$A,'4-Dünya İthalat Göstergeleri'!$A:$M,8,0)</f>
        <v>22</v>
      </c>
      <c r="AK50" s="27">
        <f>VLOOKUP($A:$A,'4-Dünya İthalat Göstergeleri'!$A:$M,9,0)</f>
        <v>6</v>
      </c>
      <c r="AL50" s="27">
        <f>VLOOKUP($A:$A,'4-Dünya İthalat Göstergeleri'!$A:$M,10,0)</f>
        <v>0.33354709450766556</v>
      </c>
      <c r="AM50" s="27">
        <f>VLOOKUP($A:$A,'4-Dünya İthalat Göstergeleri'!$A:$M,11,0)</f>
        <v>5894</v>
      </c>
      <c r="AN50" s="27" t="str">
        <f>VLOOKUP($A:$A,'4-Dünya İthalat Göstergeleri'!$A:$M,12,0)</f>
        <v>0.42</v>
      </c>
      <c r="AO50" s="27">
        <f>VLOOKUP($A:$A,'4-Dünya İthalat Göstergeleri'!$A:$M,13,0)</f>
        <v>45416</v>
      </c>
      <c r="AP50" s="9">
        <f>VLOOKUP($A:$A,'5-Dünya Yıllar İhracatı'!$A:$H,2,0)</f>
        <v>1</v>
      </c>
      <c r="AQ50" s="9">
        <f>VLOOKUP($A:$A,'5-Dünya Yıllar İhracatı'!$A:$H,3,0)</f>
        <v>13</v>
      </c>
      <c r="AR50" s="9">
        <f>VLOOKUP($A:$A,'5-Dünya Yıllar İhracatı'!$A:$H,4,0)</f>
        <v>76</v>
      </c>
      <c r="AS50" s="13">
        <f>VLOOKUP($A:$A,'5-Dünya Yıllar İhracatı'!$A:$H,5,0)</f>
        <v>5</v>
      </c>
      <c r="AT50" s="13">
        <f>VLOOKUP($A:$A,'5-Dünya Yıllar İhracatı'!$A:$H,6,0)</f>
        <v>66</v>
      </c>
      <c r="AU50" s="13">
        <f>VLOOKUP($A:$A,'5-Dünya Yıllar İhracatı'!$A:$H,7,0)</f>
        <v>1220</v>
      </c>
      <c r="AV50" s="13">
        <f>VLOOKUP($A:$A,'5-Dünya Yıllar İhracatı'!$A:$H,8,0)</f>
        <v>6.0985807863288295E-3</v>
      </c>
      <c r="AW50" s="9">
        <f>VLOOKUP($A:$A,'6-Türkiye Yıllar İhracatı'!$A:$H,2,0)</f>
        <v>22</v>
      </c>
      <c r="AX50" s="9">
        <f>VLOOKUP($A:$A,'6-Türkiye Yıllar İhracatı'!$A:$H,3,0)</f>
        <v>16</v>
      </c>
      <c r="AY50" s="9">
        <f>VLOOKUP($A:$A,'6-Türkiye Yıllar İhracatı'!$A:$H,4,0)</f>
        <v>4</v>
      </c>
      <c r="AZ50" s="9">
        <f>VLOOKUP($A:$A,'6-Türkiye Yıllar İhracatı'!$A:$H,5,0)</f>
        <v>1</v>
      </c>
      <c r="BA50" s="10">
        <f>VLOOKUP($A:$A,'6-Türkiye Yıllar İhracatı'!$A:$H,6,0)</f>
        <v>0</v>
      </c>
      <c r="BB50" s="9">
        <f>VLOOKUP($A:$A,'6-Türkiye Yıllar İhracatı'!$A:$H,7,0)</f>
        <v>-100</v>
      </c>
      <c r="BC50" s="10">
        <f>VLOOKUP($A:$A,'6-Türkiye Yıllar İhracatı'!$A:$H,8,0)</f>
        <v>0</v>
      </c>
      <c r="BD50" s="9">
        <f>VLOOKUP($A:$A,'7-Türkiye Çeyrek Yıllar İhracat'!$A:$G,2,0)</f>
        <v>0</v>
      </c>
      <c r="BE50" s="9">
        <f>VLOOKUP($A:$A,'7-Türkiye Çeyrek Yıllar İhracat'!$A:$G,3,0)</f>
        <v>0</v>
      </c>
      <c r="BF50" s="9">
        <f>VLOOKUP($A:$A,'7-Türkiye Çeyrek Yıllar İhracat'!$A:$G,4,0)</f>
        <v>1</v>
      </c>
      <c r="BG50" s="9">
        <f>VLOOKUP($A:$A,'7-Türkiye Çeyrek Yıllar İhracat'!$A:$G,5,0)</f>
        <v>10</v>
      </c>
      <c r="BH50" s="10">
        <f>VLOOKUP($A:$A,'7-Türkiye Çeyrek Yıllar İhracat'!$A:$G,6,0)</f>
        <v>0</v>
      </c>
      <c r="BI50" s="12">
        <f>VLOOKUP($A:$A,'7-Türkiye Çeyrek Yıllar İhracat'!$A:$G,7,0)</f>
        <v>100</v>
      </c>
      <c r="BJ50" s="9">
        <f>VLOOKUP($A:$A,'8-Türkiye Yıllar İhracat Birim '!$A:$H,2,0)</f>
        <v>11000</v>
      </c>
      <c r="BK50" s="9">
        <f>VLOOKUP($A:$A,'8-Türkiye Yıllar İhracat Birim '!$A:$H,3,0)</f>
        <v>8000</v>
      </c>
      <c r="BL50" s="9">
        <f>VLOOKUP($A:$A,'8-Türkiye Yıllar İhracat Birim '!$A:$H,4,0)</f>
        <v>4000</v>
      </c>
      <c r="BM50" s="9">
        <f>VLOOKUP($A:$A,'8-Türkiye Yıllar İhracat Birim '!$A:$H,5,0)</f>
        <v>0</v>
      </c>
      <c r="BN50" s="9">
        <f>VLOOKUP($A:$A,'8-Türkiye Yıllar İhracat Birim '!$A:$H,6,0)</f>
        <v>0</v>
      </c>
      <c r="BO50" s="9">
        <f>VLOOKUP($A:$A,'8-Türkiye Yıllar İhracat Birim '!$A:$H,7,0)</f>
        <v>0</v>
      </c>
      <c r="BP50" s="10">
        <f>VLOOKUP($A:$A,'8-Türkiye Yıllar İhracat Birim '!$A:$H,8,0)</f>
        <v>0</v>
      </c>
      <c r="BQ50" s="2">
        <f>VLOOKUP($A:$A,'9-Dünya Yıllar İthaları Birim F'!$A:$N,2,0)</f>
        <v>3169</v>
      </c>
      <c r="BR50" s="2" t="str">
        <f>VLOOKUP($A:$A,'9-Dünya Yıllar İthaları Birim F'!$A:$N,3,0)</f>
        <v>US Dollar/Tons</v>
      </c>
      <c r="BS50" s="2">
        <f>VLOOKUP($A:$A,'9-Dünya Yıllar İthaları Birim F'!$A:$N,4,0)</f>
        <v>3873</v>
      </c>
      <c r="BT50" s="2" t="str">
        <f>VLOOKUP($A:$A,'9-Dünya Yıllar İthaları Birim F'!$A:$N,5,0)</f>
        <v>US Dollar/Tons</v>
      </c>
      <c r="BU50" s="2">
        <f>VLOOKUP($A:$A,'9-Dünya Yıllar İthaları Birim F'!$A:$N,6,0)</f>
        <v>3685</v>
      </c>
      <c r="BV50" s="2" t="str">
        <f>VLOOKUP($A:$A,'9-Dünya Yıllar İthaları Birim F'!$A:$N,7,0)</f>
        <v>US Dollar/Tons</v>
      </c>
      <c r="BW50" s="2">
        <f>VLOOKUP($A:$A,'9-Dünya Yıllar İthaları Birim F'!$A:$N,8,0)</f>
        <v>2876</v>
      </c>
      <c r="BX50" s="2" t="str">
        <f>VLOOKUP($A:$A,'9-Dünya Yıllar İthaları Birim F'!$A:$N,9,0)</f>
        <v>US Dollar/Tons</v>
      </c>
      <c r="BY50" s="2">
        <f>VLOOKUP($A:$A,'9-Dünya Yıllar İthaları Birim F'!$A:$N,10,0)</f>
        <v>3246</v>
      </c>
      <c r="BZ50" s="2" t="str">
        <f>VLOOKUP($A:$A,'9-Dünya Yıllar İthaları Birim F'!$A:$N,11,0)</f>
        <v>US Dollar/Tons</v>
      </c>
      <c r="CA50" s="2">
        <f>VLOOKUP($A:$A,'9-Dünya Yıllar İthaları Birim F'!$A:$N,12,0)</f>
        <v>4187</v>
      </c>
      <c r="CB50" s="2">
        <f>VLOOKUP($A:$A,'9-Dünya Yıllar İthaları Birim F'!$A:$N,13,0)</f>
        <v>1290</v>
      </c>
      <c r="CC50" s="2" t="str">
        <f>VLOOKUP($A:$A,'9-Dünya Yıllar İthaları Birim F'!$A:$N,14,0)</f>
        <v>Tons</v>
      </c>
    </row>
    <row r="51" spans="1:81" x14ac:dyDescent="0.3">
      <c r="A51" s="6" t="s">
        <v>60</v>
      </c>
      <c r="B51" s="11">
        <v>3893</v>
      </c>
      <c r="C51" s="11">
        <v>4541</v>
      </c>
      <c r="D51" s="11">
        <v>4026</v>
      </c>
      <c r="E51" s="11">
        <v>6797</v>
      </c>
      <c r="F51" s="50">
        <v>4113</v>
      </c>
      <c r="G51" s="50">
        <f t="shared" si="0"/>
        <v>-39.488009415918789</v>
      </c>
      <c r="H51" s="50">
        <f t="shared" si="1"/>
        <v>0.32765337093420643</v>
      </c>
      <c r="I51" s="11">
        <f>VLOOKUP($A:$A,'2-Dünya Çeyrek Yıllar İthalatı'!$A:$G,2,0)</f>
        <v>831</v>
      </c>
      <c r="J51" s="11">
        <f>VLOOKUP($A:$A,'2-Dünya Çeyrek Yıllar İthalatı'!$A:$G,3,0)</f>
        <v>1667</v>
      </c>
      <c r="K51" s="11">
        <f>VLOOKUP($A:$A,'2-Dünya Çeyrek Yıllar İthalatı'!$A:$G,4,0)</f>
        <v>932</v>
      </c>
      <c r="L51" s="11">
        <f>VLOOKUP($A:$A,'2-Dünya Çeyrek Yıllar İthalatı'!$A:$G,5,0)</f>
        <v>1072</v>
      </c>
      <c r="M51" s="12">
        <f>VLOOKUP($A:$A,'2-Dünya Çeyrek Yıllar İthalatı'!$A:$G,6,0)</f>
        <v>803</v>
      </c>
      <c r="N51" s="12">
        <f>VLOOKUP($A:$A,'2-Dünya Çeyrek Yıllar İthalatı'!$A:$G,7,0)</f>
        <v>-3.3694344163658241</v>
      </c>
      <c r="O51" s="6">
        <f>VLOOKUP($A:$A,'3-Türkiye İhracat Göstergeleri'!$A:$P,2,0)</f>
        <v>0</v>
      </c>
      <c r="P51" s="25">
        <f>VLOOKUP($A:$A,'3-Türkiye İhracat Göstergeleri'!$A:$P,3,0)</f>
        <v>0</v>
      </c>
      <c r="Q51" s="25">
        <f>VLOOKUP($A:$A,'3-Türkiye İhracat Göstergeleri'!$A:$P,4,0)</f>
        <v>0</v>
      </c>
      <c r="R51" s="25">
        <f>VLOOKUP($A:$A,'3-Türkiye İhracat Göstergeleri'!$A:$P,5,0)</f>
        <v>0</v>
      </c>
      <c r="S51" s="25">
        <f>VLOOKUP($A:$A,'3-Türkiye İhracat Göstergeleri'!$A:$P,6,0)</f>
        <v>0</v>
      </c>
      <c r="T51" s="25">
        <f>VLOOKUP($A:$A,'3-Türkiye İhracat Göstergeleri'!$A:$P,7,0)</f>
        <v>0</v>
      </c>
      <c r="U51" s="25">
        <f>VLOOKUP($A:$A,'3-Türkiye İhracat Göstergeleri'!$A:$P,8,0)</f>
        <v>0</v>
      </c>
      <c r="V51" s="25">
        <f>VLOOKUP($A:$A,'3-Türkiye İhracat Göstergeleri'!$A:$P,9,0)</f>
        <v>0</v>
      </c>
      <c r="W51" s="25">
        <f>VLOOKUP($A:$A,'3-Türkiye İhracat Göstergeleri'!$A:$P,10,0)</f>
        <v>0</v>
      </c>
      <c r="X51" s="25">
        <f>VLOOKUP($A:$A,'3-Türkiye İhracat Göstergeleri'!$A:$P,11,0)</f>
        <v>48</v>
      </c>
      <c r="Y51" s="25">
        <f>VLOOKUP($A:$A,'3-Türkiye İhracat Göstergeleri'!$A:$P,12,0)</f>
        <v>0.32765206584906337</v>
      </c>
      <c r="Z51" s="25">
        <f>VLOOKUP($A:$A,'3-Türkiye İhracat Göstergeleri'!$A:$P,13,0)</f>
        <v>5</v>
      </c>
      <c r="AA51" s="25">
        <f>VLOOKUP($A:$A,'3-Türkiye İhracat Göstergeleri'!$A:$P,14,0)</f>
        <v>8229</v>
      </c>
      <c r="AB51" s="25" t="str">
        <f>VLOOKUP($A:$A,'3-Türkiye İhracat Göstergeleri'!$A:$P,15,0)</f>
        <v>0.36</v>
      </c>
      <c r="AC51" s="25">
        <f>VLOOKUP($A:$A,'3-Türkiye İhracat Göstergeleri'!$A:$P,16,0)</f>
        <v>0</v>
      </c>
      <c r="AD51" s="25">
        <f>VLOOKUP($A:$A,'4-Dünya İthalat Göstergeleri'!$A:$M,2,0)</f>
        <v>4113</v>
      </c>
      <c r="AE51" s="29">
        <f>VLOOKUP($A:$A,'4-Dünya İthalat Göstergeleri'!$A:$M,3,0)</f>
        <v>-1292</v>
      </c>
      <c r="AF51" s="25">
        <f>VLOOKUP($A:$A,'4-Dünya İthalat Göstergeleri'!$A:$M,4,0)</f>
        <v>406</v>
      </c>
      <c r="AG51" s="25" t="str">
        <f>VLOOKUP($A:$A,'4-Dünya İthalat Göstergeleri'!$A:$M,5,0)</f>
        <v>Tons</v>
      </c>
      <c r="AH51" s="25">
        <f>VLOOKUP($A:$A,'4-Dünya İthalat Göstergeleri'!$A:$M,6,0)</f>
        <v>10131</v>
      </c>
      <c r="AI51" s="25">
        <f>VLOOKUP($A:$A,'4-Dünya İthalat Göstergeleri'!$A:$M,7,0)</f>
        <v>5</v>
      </c>
      <c r="AJ51" s="25">
        <f>VLOOKUP($A:$A,'4-Dünya İthalat Göstergeleri'!$A:$M,8,0)</f>
        <v>-8</v>
      </c>
      <c r="AK51" s="25">
        <f>VLOOKUP($A:$A,'4-Dünya İthalat Göstergeleri'!$A:$M,9,0)</f>
        <v>-39</v>
      </c>
      <c r="AL51" s="25">
        <f>VLOOKUP($A:$A,'4-Dünya İthalat Göstergeleri'!$A:$M,10,0)</f>
        <v>0.32765206584906337</v>
      </c>
      <c r="AM51" s="25">
        <f>VLOOKUP($A:$A,'4-Dünya İthalat Göstergeleri'!$A:$M,11,0)</f>
        <v>8229</v>
      </c>
      <c r="AN51" s="25" t="str">
        <f>VLOOKUP($A:$A,'4-Dünya İthalat Göstergeleri'!$A:$M,12,0)</f>
        <v>0.36</v>
      </c>
      <c r="AO51" s="25">
        <f>VLOOKUP($A:$A,'4-Dünya İthalat Göstergeleri'!$A:$M,13,0)</f>
        <v>0</v>
      </c>
      <c r="AP51" s="11">
        <f>VLOOKUP($A:$A,'5-Dünya Yıllar İhracatı'!$A:$H,2,0)</f>
        <v>2074</v>
      </c>
      <c r="AQ51" s="11">
        <f>VLOOKUP($A:$A,'5-Dünya Yıllar İhracatı'!$A:$H,3,0)</f>
        <v>4593</v>
      </c>
      <c r="AR51" s="11">
        <f>VLOOKUP($A:$A,'5-Dünya Yıllar İhracatı'!$A:$H,4,0)</f>
        <v>3282</v>
      </c>
      <c r="AS51" s="11">
        <f>VLOOKUP($A:$A,'5-Dünya Yıllar İhracatı'!$A:$H,5,0)</f>
        <v>4883</v>
      </c>
      <c r="AT51" s="12">
        <f>VLOOKUP($A:$A,'5-Dünya Yıllar İhracatı'!$A:$H,6,0)</f>
        <v>2821</v>
      </c>
      <c r="AU51" s="12">
        <f>VLOOKUP($A:$A,'5-Dünya Yıllar İhracatı'!$A:$H,7,0)</f>
        <v>-42.228138439483928</v>
      </c>
      <c r="AV51" s="12">
        <f>VLOOKUP($A:$A,'5-Dünya Yıllar İhracatı'!$A:$H,8,0)</f>
        <v>0.26066812724596405</v>
      </c>
      <c r="AW51" s="11" t="e">
        <f>VLOOKUP($A:$A,'6-Türkiye Yıllar İhracatı'!$A:$H,2,0)</f>
        <v>#N/A</v>
      </c>
      <c r="AX51" s="11" t="e">
        <f>VLOOKUP($A:$A,'6-Türkiye Yıllar İhracatı'!$A:$H,3,0)</f>
        <v>#N/A</v>
      </c>
      <c r="AY51" s="11" t="e">
        <f>VLOOKUP($A:$A,'6-Türkiye Yıllar İhracatı'!$A:$H,4,0)</f>
        <v>#N/A</v>
      </c>
      <c r="AZ51" s="11" t="e">
        <f>VLOOKUP($A:$A,'6-Türkiye Yıllar İhracatı'!$A:$H,5,0)</f>
        <v>#N/A</v>
      </c>
      <c r="BA51" s="12" t="e">
        <f>VLOOKUP($A:$A,'6-Türkiye Yıllar İhracatı'!$A:$H,6,0)</f>
        <v>#N/A</v>
      </c>
      <c r="BB51" s="11" t="e">
        <f>VLOOKUP($A:$A,'6-Türkiye Yıllar İhracatı'!$A:$H,7,0)</f>
        <v>#N/A</v>
      </c>
      <c r="BC51" s="12" t="e">
        <f>VLOOKUP($A:$A,'6-Türkiye Yıllar İhracatı'!$A:$H,8,0)</f>
        <v>#N/A</v>
      </c>
      <c r="BD51" s="11" t="e">
        <f>VLOOKUP($A:$A,'7-Türkiye Çeyrek Yıllar İhracat'!$A:$G,2,0)</f>
        <v>#N/A</v>
      </c>
      <c r="BE51" s="11" t="e">
        <f>VLOOKUP($A:$A,'7-Türkiye Çeyrek Yıllar İhracat'!$A:$G,3,0)</f>
        <v>#N/A</v>
      </c>
      <c r="BF51" s="11" t="e">
        <f>VLOOKUP($A:$A,'7-Türkiye Çeyrek Yıllar İhracat'!$A:$G,4,0)</f>
        <v>#N/A</v>
      </c>
      <c r="BG51" s="11" t="e">
        <f>VLOOKUP($A:$A,'7-Türkiye Çeyrek Yıllar İhracat'!$A:$G,5,0)</f>
        <v>#N/A</v>
      </c>
      <c r="BH51" s="12" t="e">
        <f>VLOOKUP($A:$A,'7-Türkiye Çeyrek Yıllar İhracat'!$A:$G,6,0)</f>
        <v>#N/A</v>
      </c>
      <c r="BI51" s="12" t="e">
        <f>VLOOKUP($A:$A,'7-Türkiye Çeyrek Yıllar İhracat'!$A:$G,7,0)</f>
        <v>#N/A</v>
      </c>
      <c r="BJ51" s="11" t="e">
        <f>VLOOKUP($A:$A,'8-Türkiye Yıllar İhracat Birim '!$A:$H,2,0)</f>
        <v>#N/A</v>
      </c>
      <c r="BK51" s="11" t="e">
        <f>VLOOKUP($A:$A,'8-Türkiye Yıllar İhracat Birim '!$A:$H,3,0)</f>
        <v>#N/A</v>
      </c>
      <c r="BL51" s="11" t="e">
        <f>VLOOKUP($A:$A,'8-Türkiye Yıllar İhracat Birim '!$A:$H,4,0)</f>
        <v>#N/A</v>
      </c>
      <c r="BM51" s="11" t="e">
        <f>VLOOKUP($A:$A,'8-Türkiye Yıllar İhracat Birim '!$A:$H,5,0)</f>
        <v>#N/A</v>
      </c>
      <c r="BN51" s="11" t="e">
        <f>VLOOKUP($A:$A,'8-Türkiye Yıllar İhracat Birim '!$A:$H,6,0)</f>
        <v>#N/A</v>
      </c>
      <c r="BO51" s="11" t="e">
        <f>VLOOKUP($A:$A,'8-Türkiye Yıllar İhracat Birim '!$A:$H,7,0)</f>
        <v>#N/A</v>
      </c>
      <c r="BP51" s="12" t="e">
        <f>VLOOKUP($A:$A,'8-Türkiye Yıllar İhracat Birim '!$A:$H,8,0)</f>
        <v>#N/A</v>
      </c>
      <c r="BQ51" s="2">
        <f>VLOOKUP($A:$A,'9-Dünya Yıllar İthaları Birim F'!$A:$N,2,0)</f>
        <v>3820</v>
      </c>
      <c r="BR51" s="2" t="str">
        <f>VLOOKUP($A:$A,'9-Dünya Yıllar İthaları Birim F'!$A:$N,3,0)</f>
        <v>US Dollar/Tons</v>
      </c>
      <c r="BS51" s="2">
        <f>VLOOKUP($A:$A,'9-Dünya Yıllar İthaları Birim F'!$A:$N,4,0)</f>
        <v>12441</v>
      </c>
      <c r="BT51" s="2" t="str">
        <f>VLOOKUP($A:$A,'9-Dünya Yıllar İthaları Birim F'!$A:$N,5,0)</f>
        <v>US Dollar/Tons</v>
      </c>
      <c r="BU51" s="2">
        <f>VLOOKUP($A:$A,'9-Dünya Yıllar İthaları Birim F'!$A:$N,6,0)</f>
        <v>7360</v>
      </c>
      <c r="BV51" s="2" t="str">
        <f>VLOOKUP($A:$A,'9-Dünya Yıllar İthaları Birim F'!$A:$N,7,0)</f>
        <v>US Dollar/Tons</v>
      </c>
      <c r="BW51" s="2">
        <f>VLOOKUP($A:$A,'9-Dünya Yıllar İthaları Birim F'!$A:$N,8,0)</f>
        <v>6929</v>
      </c>
      <c r="BX51" s="2" t="str">
        <f>VLOOKUP($A:$A,'9-Dünya Yıllar İthaları Birim F'!$A:$N,9,0)</f>
        <v>US Dollar/Tons</v>
      </c>
      <c r="BY51" s="2">
        <f>VLOOKUP($A:$A,'9-Dünya Yıllar İthaları Birim F'!$A:$N,10,0)</f>
        <v>10131</v>
      </c>
      <c r="BZ51" s="2" t="str">
        <f>VLOOKUP($A:$A,'9-Dünya Yıllar İthaları Birim F'!$A:$N,11,0)</f>
        <v>US Dollar/Tons</v>
      </c>
      <c r="CA51" s="2">
        <f>VLOOKUP($A:$A,'9-Dünya Yıllar İthaları Birim F'!$A:$N,12,0)</f>
        <v>4113</v>
      </c>
      <c r="CB51" s="2">
        <f>VLOOKUP($A:$A,'9-Dünya Yıllar İthaları Birim F'!$A:$N,13,0)</f>
        <v>406</v>
      </c>
      <c r="CC51" s="2" t="str">
        <f>VLOOKUP($A:$A,'9-Dünya Yıllar İthaları Birim F'!$A:$N,14,0)</f>
        <v>Tons</v>
      </c>
    </row>
    <row r="52" spans="1:81" x14ac:dyDescent="0.3">
      <c r="A52" s="8" t="s">
        <v>61</v>
      </c>
      <c r="B52" s="9">
        <v>4246</v>
      </c>
      <c r="C52" s="9">
        <v>3874</v>
      </c>
      <c r="D52" s="9">
        <v>3483</v>
      </c>
      <c r="E52" s="9">
        <v>3833</v>
      </c>
      <c r="F52" s="49">
        <v>4020</v>
      </c>
      <c r="G52" s="49">
        <f t="shared" si="0"/>
        <v>4.8786851030524394</v>
      </c>
      <c r="H52" s="49">
        <f t="shared" si="1"/>
        <v>0.32024472432664963</v>
      </c>
      <c r="I52" s="9">
        <f>VLOOKUP($A:$A,'2-Dünya Çeyrek Yıllar İthalatı'!$A:$G,2,0)</f>
        <v>906</v>
      </c>
      <c r="J52" s="9">
        <f>VLOOKUP($A:$A,'2-Dünya Çeyrek Yıllar İthalatı'!$A:$G,3,0)</f>
        <v>1004</v>
      </c>
      <c r="K52" s="9">
        <f>VLOOKUP($A:$A,'2-Dünya Çeyrek Yıllar İthalatı'!$A:$G,4,0)</f>
        <v>733</v>
      </c>
      <c r="L52" s="9">
        <f>VLOOKUP($A:$A,'2-Dünya Çeyrek Yıllar İthalatı'!$A:$G,5,0)</f>
        <v>1088</v>
      </c>
      <c r="M52" s="10">
        <f>VLOOKUP($A:$A,'2-Dünya Çeyrek Yıllar İthalatı'!$A:$G,6,0)</f>
        <v>905</v>
      </c>
      <c r="N52" s="10">
        <f>VLOOKUP($A:$A,'2-Dünya Çeyrek Yıllar İthalatı'!$A:$G,7,0)</f>
        <v>-0.11037527593818984</v>
      </c>
      <c r="O52" s="8">
        <f>VLOOKUP($A:$A,'3-Türkiye İhracat Göstergeleri'!$A:$P,2,0)</f>
        <v>68</v>
      </c>
      <c r="P52" s="27">
        <f>VLOOKUP($A:$A,'3-Türkiye İhracat Göstergeleri'!$A:$P,3,0)</f>
        <v>68</v>
      </c>
      <c r="Q52" s="27">
        <f>VLOOKUP($A:$A,'3-Türkiye İhracat Göstergeleri'!$A:$P,4,0)</f>
        <v>8.9740544250006604E-2</v>
      </c>
      <c r="R52" s="27">
        <f>VLOOKUP($A:$A,'3-Türkiye İhracat Göstergeleri'!$A:$P,5,0)</f>
        <v>21</v>
      </c>
      <c r="S52" s="27" t="str">
        <f>VLOOKUP($A:$A,'3-Türkiye İhracat Göstergeleri'!$A:$P,6,0)</f>
        <v>Tons</v>
      </c>
      <c r="T52" s="27">
        <f>VLOOKUP($A:$A,'3-Türkiye İhracat Göstergeleri'!$A:$P,7,0)</f>
        <v>3238</v>
      </c>
      <c r="U52" s="27">
        <f>VLOOKUP($A:$A,'3-Türkiye İhracat Göstergeleri'!$A:$P,8,0)</f>
        <v>-31</v>
      </c>
      <c r="V52" s="27">
        <f>VLOOKUP($A:$A,'3-Türkiye İhracat Göstergeleri'!$A:$P,9,0)</f>
        <v>-28</v>
      </c>
      <c r="W52" s="27">
        <f>VLOOKUP($A:$A,'3-Türkiye İhracat Göstergeleri'!$A:$P,10,0)</f>
        <v>11</v>
      </c>
      <c r="X52" s="27">
        <f>VLOOKUP($A:$A,'3-Türkiye İhracat Göstergeleri'!$A:$P,11,0)</f>
        <v>49</v>
      </c>
      <c r="Y52" s="27">
        <f>VLOOKUP($A:$A,'3-Türkiye İhracat Göstergeleri'!$A:$P,12,0)</f>
        <v>0.32024344875109034</v>
      </c>
      <c r="Z52" s="27">
        <f>VLOOKUP($A:$A,'3-Türkiye İhracat Göstergeleri'!$A:$P,13,0)</f>
        <v>-1</v>
      </c>
      <c r="AA52" s="27">
        <f>VLOOKUP($A:$A,'3-Türkiye İhracat Göstergeleri'!$A:$P,14,0)</f>
        <v>3039</v>
      </c>
      <c r="AB52" s="27" t="str">
        <f>VLOOKUP($A:$A,'3-Türkiye İhracat Göstergeleri'!$A:$P,15,0)</f>
        <v>0.2</v>
      </c>
      <c r="AC52" s="27">
        <f>VLOOKUP($A:$A,'3-Türkiye İhracat Göstergeleri'!$A:$P,16,0)</f>
        <v>0</v>
      </c>
      <c r="AD52" s="27">
        <f>VLOOKUP($A:$A,'4-Dünya İthalat Göstergeleri'!$A:$M,2,0)</f>
        <v>4020</v>
      </c>
      <c r="AE52" s="28">
        <f>VLOOKUP($A:$A,'4-Dünya İthalat Göstergeleri'!$A:$M,3,0)</f>
        <v>-3322</v>
      </c>
      <c r="AF52" s="27">
        <f>VLOOKUP($A:$A,'4-Dünya İthalat Göstergeleri'!$A:$M,4,0)</f>
        <v>1927</v>
      </c>
      <c r="AG52" s="27" t="str">
        <f>VLOOKUP($A:$A,'4-Dünya İthalat Göstergeleri'!$A:$M,5,0)</f>
        <v>Tons</v>
      </c>
      <c r="AH52" s="27">
        <f>VLOOKUP($A:$A,'4-Dünya İthalat Göstergeleri'!$A:$M,6,0)</f>
        <v>2086</v>
      </c>
      <c r="AI52" s="27">
        <f>VLOOKUP($A:$A,'4-Dünya İthalat Göstergeleri'!$A:$M,7,0)</f>
        <v>-1</v>
      </c>
      <c r="AJ52" s="27">
        <f>VLOOKUP($A:$A,'4-Dünya İthalat Göstergeleri'!$A:$M,8,0)</f>
        <v>0</v>
      </c>
      <c r="AK52" s="27">
        <f>VLOOKUP($A:$A,'4-Dünya İthalat Göstergeleri'!$A:$M,9,0)</f>
        <v>5</v>
      </c>
      <c r="AL52" s="27">
        <f>VLOOKUP($A:$A,'4-Dünya İthalat Göstergeleri'!$A:$M,10,0)</f>
        <v>0.32024344875109034</v>
      </c>
      <c r="AM52" s="27">
        <f>VLOOKUP($A:$A,'4-Dünya İthalat Göstergeleri'!$A:$M,11,0)</f>
        <v>3039</v>
      </c>
      <c r="AN52" s="27" t="str">
        <f>VLOOKUP($A:$A,'4-Dünya İthalat Göstergeleri'!$A:$M,12,0)</f>
        <v>0.2</v>
      </c>
      <c r="AO52" s="27">
        <f>VLOOKUP($A:$A,'4-Dünya İthalat Göstergeleri'!$A:$M,13,0)</f>
        <v>45506</v>
      </c>
      <c r="AP52" s="9">
        <f>VLOOKUP($A:$A,'5-Dünya Yıllar İhracatı'!$A:$H,2,0)</f>
        <v>3102</v>
      </c>
      <c r="AQ52" s="9">
        <f>VLOOKUP($A:$A,'5-Dünya Yıllar İhracatı'!$A:$H,3,0)</f>
        <v>3149</v>
      </c>
      <c r="AR52" s="9">
        <f>VLOOKUP($A:$A,'5-Dünya Yıllar İhracatı'!$A:$H,4,0)</f>
        <v>3571</v>
      </c>
      <c r="AS52" s="9">
        <f>VLOOKUP($A:$A,'5-Dünya Yıllar İhracatı'!$A:$H,5,0)</f>
        <v>2107</v>
      </c>
      <c r="AT52" s="10">
        <f>VLOOKUP($A:$A,'5-Dünya Yıllar İhracatı'!$A:$H,6,0)</f>
        <v>698</v>
      </c>
      <c r="AU52" s="10">
        <f>VLOOKUP($A:$A,'5-Dünya Yıllar İhracatı'!$A:$H,7,0)</f>
        <v>-66.87233032747983</v>
      </c>
      <c r="AV52" s="10">
        <f>VLOOKUP($A:$A,'5-Dünya Yıllar İhracatı'!$A:$H,8,0)</f>
        <v>6.4497111952386721E-2</v>
      </c>
      <c r="AW52" s="9">
        <f>VLOOKUP($A:$A,'6-Türkiye Yıllar İhracatı'!$A:$H,2,0)</f>
        <v>262</v>
      </c>
      <c r="AX52" s="9">
        <f>VLOOKUP($A:$A,'6-Türkiye Yıllar İhracatı'!$A:$H,3,0)</f>
        <v>162</v>
      </c>
      <c r="AY52" s="9">
        <f>VLOOKUP($A:$A,'6-Türkiye Yıllar İhracatı'!$A:$H,4,0)</f>
        <v>101</v>
      </c>
      <c r="AZ52" s="9">
        <f>VLOOKUP($A:$A,'6-Türkiye Yıllar İhracatı'!$A:$H,5,0)</f>
        <v>61</v>
      </c>
      <c r="BA52" s="10">
        <f>VLOOKUP($A:$A,'6-Türkiye Yıllar İhracatı'!$A:$H,6,0)</f>
        <v>68</v>
      </c>
      <c r="BB52" s="9">
        <f>VLOOKUP($A:$A,'6-Türkiye Yıllar İhracatı'!$A:$H,7,0)</f>
        <v>11.475409836065573</v>
      </c>
      <c r="BC52" s="10">
        <f>VLOOKUP($A:$A,'6-Türkiye Yıllar İhracatı'!$A:$H,8,0)</f>
        <v>8.9740544250006604E-2</v>
      </c>
      <c r="BD52" s="9">
        <f>VLOOKUP($A:$A,'7-Türkiye Çeyrek Yıllar İhracat'!$A:$G,2,0)</f>
        <v>60</v>
      </c>
      <c r="BE52" s="9">
        <f>VLOOKUP($A:$A,'7-Türkiye Çeyrek Yıllar İhracat'!$A:$G,3,0)</f>
        <v>3</v>
      </c>
      <c r="BF52" s="9">
        <f>VLOOKUP($A:$A,'7-Türkiye Çeyrek Yıllar İhracat'!$A:$G,4,0)</f>
        <v>3</v>
      </c>
      <c r="BG52" s="9">
        <f>VLOOKUP($A:$A,'7-Türkiye Çeyrek Yıllar İhracat'!$A:$G,5,0)</f>
        <v>59</v>
      </c>
      <c r="BH52" s="10">
        <f>VLOOKUP($A:$A,'7-Türkiye Çeyrek Yıllar İhracat'!$A:$G,6,0)</f>
        <v>0</v>
      </c>
      <c r="BI52" s="12">
        <f>VLOOKUP($A:$A,'7-Türkiye Çeyrek Yıllar İhracat'!$A:$G,7,0)</f>
        <v>-100</v>
      </c>
      <c r="BJ52" s="9">
        <f>VLOOKUP($A:$A,'8-Türkiye Yıllar İhracat Birim '!$A:$H,2,0)</f>
        <v>3541</v>
      </c>
      <c r="BK52" s="9">
        <f>VLOOKUP($A:$A,'8-Türkiye Yıllar İhracat Birim '!$A:$H,3,0)</f>
        <v>4154</v>
      </c>
      <c r="BL52" s="9">
        <f>VLOOKUP($A:$A,'8-Türkiye Yıllar İhracat Birim '!$A:$H,4,0)</f>
        <v>5050</v>
      </c>
      <c r="BM52" s="9">
        <f>VLOOKUP($A:$A,'8-Türkiye Yıllar İhracat Birim '!$A:$H,5,0)</f>
        <v>3389</v>
      </c>
      <c r="BN52" s="9">
        <f>VLOOKUP($A:$A,'8-Türkiye Yıllar İhracat Birim '!$A:$H,6,0)</f>
        <v>3238</v>
      </c>
      <c r="BO52" s="9">
        <f>VLOOKUP($A:$A,'8-Türkiye Yıllar İhracat Birim '!$A:$H,7,0)</f>
        <v>68</v>
      </c>
      <c r="BP52" s="10">
        <f>VLOOKUP($A:$A,'8-Türkiye Yıllar İhracat Birim '!$A:$H,8,0)</f>
        <v>21</v>
      </c>
      <c r="BQ52" s="2">
        <f>VLOOKUP($A:$A,'9-Dünya Yıllar İthaları Birim F'!$A:$N,2,0)</f>
        <v>2181</v>
      </c>
      <c r="BR52" s="2" t="str">
        <f>VLOOKUP($A:$A,'9-Dünya Yıllar İthaları Birim F'!$A:$N,3,0)</f>
        <v>US Dollar/Tons</v>
      </c>
      <c r="BS52" s="2">
        <f>VLOOKUP($A:$A,'9-Dünya Yıllar İthaları Birim F'!$A:$N,4,0)</f>
        <v>0</v>
      </c>
      <c r="BT52" s="2">
        <f>VLOOKUP($A:$A,'9-Dünya Yıllar İthaları Birim F'!$A:$N,5,0)</f>
        <v>0</v>
      </c>
      <c r="BU52" s="2">
        <f>VLOOKUP($A:$A,'9-Dünya Yıllar İthaları Birim F'!$A:$N,6,0)</f>
        <v>2738</v>
      </c>
      <c r="BV52" s="2" t="str">
        <f>VLOOKUP($A:$A,'9-Dünya Yıllar İthaları Birim F'!$A:$N,7,0)</f>
        <v>US Dollar/Tons</v>
      </c>
      <c r="BW52" s="2">
        <f>VLOOKUP($A:$A,'9-Dünya Yıllar İthaları Birim F'!$A:$N,8,0)</f>
        <v>2762</v>
      </c>
      <c r="BX52" s="2" t="str">
        <f>VLOOKUP($A:$A,'9-Dünya Yıllar İthaları Birim F'!$A:$N,9,0)</f>
        <v>US Dollar/Tons</v>
      </c>
      <c r="BY52" s="2">
        <f>VLOOKUP($A:$A,'9-Dünya Yıllar İthaları Birim F'!$A:$N,10,0)</f>
        <v>2086</v>
      </c>
      <c r="BZ52" s="2" t="str">
        <f>VLOOKUP($A:$A,'9-Dünya Yıllar İthaları Birim F'!$A:$N,11,0)</f>
        <v>US Dollar/Tons</v>
      </c>
      <c r="CA52" s="2">
        <f>VLOOKUP($A:$A,'9-Dünya Yıllar İthaları Birim F'!$A:$N,12,0)</f>
        <v>4020</v>
      </c>
      <c r="CB52" s="2">
        <f>VLOOKUP($A:$A,'9-Dünya Yıllar İthaları Birim F'!$A:$N,13,0)</f>
        <v>1927</v>
      </c>
      <c r="CC52" s="2" t="str">
        <f>VLOOKUP($A:$A,'9-Dünya Yıllar İthaları Birim F'!$A:$N,14,0)</f>
        <v>Tons</v>
      </c>
    </row>
    <row r="53" spans="1:81" x14ac:dyDescent="0.3">
      <c r="A53" s="6" t="s">
        <v>62</v>
      </c>
      <c r="B53" s="11">
        <v>4671</v>
      </c>
      <c r="C53" s="11">
        <v>6930</v>
      </c>
      <c r="D53" s="11">
        <v>6245</v>
      </c>
      <c r="E53" s="11">
        <v>7446</v>
      </c>
      <c r="F53" s="50">
        <v>3735</v>
      </c>
      <c r="G53" s="50">
        <f t="shared" si="0"/>
        <v>-49.838839645447223</v>
      </c>
      <c r="H53" s="50">
        <f t="shared" si="1"/>
        <v>0.29754080730349164</v>
      </c>
      <c r="I53" s="11">
        <f>VLOOKUP($A:$A,'2-Dünya Çeyrek Yıllar İthalatı'!$A:$G,2,0)</f>
        <v>1159</v>
      </c>
      <c r="J53" s="11">
        <f>VLOOKUP($A:$A,'2-Dünya Çeyrek Yıllar İthalatı'!$A:$G,3,0)</f>
        <v>630</v>
      </c>
      <c r="K53" s="11">
        <f>VLOOKUP($A:$A,'2-Dünya Çeyrek Yıllar İthalatı'!$A:$G,4,0)</f>
        <v>1216</v>
      </c>
      <c r="L53" s="11">
        <f>VLOOKUP($A:$A,'2-Dünya Çeyrek Yıllar İthalatı'!$A:$G,5,0)</f>
        <v>892</v>
      </c>
      <c r="M53" s="12">
        <f>VLOOKUP($A:$A,'2-Dünya Çeyrek Yıllar İthalatı'!$A:$G,6,0)</f>
        <v>0</v>
      </c>
      <c r="N53" s="12">
        <f>VLOOKUP($A:$A,'2-Dünya Çeyrek Yıllar İthalatı'!$A:$G,7,0)</f>
        <v>-100</v>
      </c>
      <c r="O53" s="6">
        <f>VLOOKUP($A:$A,'3-Türkiye İhracat Göstergeleri'!$A:$P,2,0)</f>
        <v>0</v>
      </c>
      <c r="P53" s="25">
        <f>VLOOKUP($A:$A,'3-Türkiye İhracat Göstergeleri'!$A:$P,3,0)</f>
        <v>0</v>
      </c>
      <c r="Q53" s="25">
        <f>VLOOKUP($A:$A,'3-Türkiye İhracat Göstergeleri'!$A:$P,4,0)</f>
        <v>0</v>
      </c>
      <c r="R53" s="25">
        <f>VLOOKUP($A:$A,'3-Türkiye İhracat Göstergeleri'!$A:$P,5,0)</f>
        <v>0</v>
      </c>
      <c r="S53" s="25">
        <f>VLOOKUP($A:$A,'3-Türkiye İhracat Göstergeleri'!$A:$P,6,0)</f>
        <v>0</v>
      </c>
      <c r="T53" s="25">
        <f>VLOOKUP($A:$A,'3-Türkiye İhracat Göstergeleri'!$A:$P,7,0)</f>
        <v>0</v>
      </c>
      <c r="U53" s="25">
        <f>VLOOKUP($A:$A,'3-Türkiye İhracat Göstergeleri'!$A:$P,8,0)</f>
        <v>0</v>
      </c>
      <c r="V53" s="25">
        <f>VLOOKUP($A:$A,'3-Türkiye İhracat Göstergeleri'!$A:$P,9,0)</f>
        <v>0</v>
      </c>
      <c r="W53" s="25">
        <f>VLOOKUP($A:$A,'3-Türkiye İhracat Göstergeleri'!$A:$P,10,0)</f>
        <v>0</v>
      </c>
      <c r="X53" s="25">
        <f>VLOOKUP($A:$A,'3-Türkiye İhracat Göstergeleri'!$A:$P,11,0)</f>
        <v>50</v>
      </c>
      <c r="Y53" s="25">
        <f>VLOOKUP($A:$A,'3-Türkiye İhracat Göstergeleri'!$A:$P,12,0)</f>
        <v>0.29753962216052798</v>
      </c>
      <c r="Z53" s="25">
        <f>VLOOKUP($A:$A,'3-Türkiye İhracat Göstergeleri'!$A:$P,13,0)</f>
        <v>-4</v>
      </c>
      <c r="AA53" s="25">
        <f>VLOOKUP($A:$A,'3-Türkiye İhracat Göstergeleri'!$A:$P,14,0)</f>
        <v>12253</v>
      </c>
      <c r="AB53" s="25" t="str">
        <f>VLOOKUP($A:$A,'3-Türkiye İhracat Göstergeleri'!$A:$P,15,0)</f>
        <v>0.18</v>
      </c>
      <c r="AC53" s="25">
        <f>VLOOKUP($A:$A,'3-Türkiye İhracat Göstergeleri'!$A:$P,16,0)</f>
        <v>10</v>
      </c>
      <c r="AD53" s="25">
        <f>VLOOKUP($A:$A,'4-Dünya İthalat Göstergeleri'!$A:$M,2,0)</f>
        <v>3735</v>
      </c>
      <c r="AE53" s="25">
        <f>VLOOKUP($A:$A,'4-Dünya İthalat Göstergeleri'!$A:$M,3,0)</f>
        <v>1645</v>
      </c>
      <c r="AF53" s="25">
        <f>VLOOKUP($A:$A,'4-Dünya İthalat Göstergeleri'!$A:$M,4,0)</f>
        <v>1396</v>
      </c>
      <c r="AG53" s="25" t="str">
        <f>VLOOKUP($A:$A,'4-Dünya İthalat Göstergeleri'!$A:$M,5,0)</f>
        <v>Tons</v>
      </c>
      <c r="AH53" s="25">
        <f>VLOOKUP($A:$A,'4-Dünya İthalat Göstergeleri'!$A:$M,6,0)</f>
        <v>2676</v>
      </c>
      <c r="AI53" s="25">
        <f>VLOOKUP($A:$A,'4-Dünya İthalat Göstergeleri'!$A:$M,7,0)</f>
        <v>-4</v>
      </c>
      <c r="AJ53" s="25">
        <f>VLOOKUP($A:$A,'4-Dünya İthalat Göstergeleri'!$A:$M,8,0)</f>
        <v>-4</v>
      </c>
      <c r="AK53" s="25">
        <f>VLOOKUP($A:$A,'4-Dünya İthalat Göstergeleri'!$A:$M,9,0)</f>
        <v>-50</v>
      </c>
      <c r="AL53" s="25">
        <f>VLOOKUP($A:$A,'4-Dünya İthalat Göstergeleri'!$A:$M,10,0)</f>
        <v>0.29753962216052798</v>
      </c>
      <c r="AM53" s="25">
        <f>VLOOKUP($A:$A,'4-Dünya İthalat Göstergeleri'!$A:$M,11,0)</f>
        <v>12253</v>
      </c>
      <c r="AN53" s="25" t="str">
        <f>VLOOKUP($A:$A,'4-Dünya İthalat Göstergeleri'!$A:$M,12,0)</f>
        <v>0.18</v>
      </c>
      <c r="AO53" s="25">
        <f>VLOOKUP($A:$A,'4-Dünya İthalat Göstergeleri'!$A:$M,13,0)</f>
        <v>45299</v>
      </c>
      <c r="AP53" s="11">
        <f>VLOOKUP($A:$A,'5-Dünya Yıllar İhracatı'!$A:$H,2,0)</f>
        <v>6960</v>
      </c>
      <c r="AQ53" s="11">
        <f>VLOOKUP($A:$A,'5-Dünya Yıllar İhracatı'!$A:$H,3,0)</f>
        <v>2461</v>
      </c>
      <c r="AR53" s="11">
        <f>VLOOKUP($A:$A,'5-Dünya Yıllar İhracatı'!$A:$H,4,0)</f>
        <v>5843</v>
      </c>
      <c r="AS53" s="11">
        <f>VLOOKUP($A:$A,'5-Dünya Yıllar İhracatı'!$A:$H,5,0)</f>
        <v>4906</v>
      </c>
      <c r="AT53" s="12">
        <f>VLOOKUP($A:$A,'5-Dünya Yıllar İhracatı'!$A:$H,6,0)</f>
        <v>5380</v>
      </c>
      <c r="AU53" s="12">
        <f>VLOOKUP($A:$A,'5-Dünya Yıllar İhracatı'!$A:$H,7,0)</f>
        <v>9.6616388096208716</v>
      </c>
      <c r="AV53" s="12">
        <f>VLOOKUP($A:$A,'5-Dünya Yıllar İhracatı'!$A:$H,8,0)</f>
        <v>0.49712673682498643</v>
      </c>
      <c r="AW53" s="11" t="e">
        <f>VLOOKUP($A:$A,'6-Türkiye Yıllar İhracatı'!$A:$H,2,0)</f>
        <v>#N/A</v>
      </c>
      <c r="AX53" s="11" t="e">
        <f>VLOOKUP($A:$A,'6-Türkiye Yıllar İhracatı'!$A:$H,3,0)</f>
        <v>#N/A</v>
      </c>
      <c r="AY53" s="11" t="e">
        <f>VLOOKUP($A:$A,'6-Türkiye Yıllar İhracatı'!$A:$H,4,0)</f>
        <v>#N/A</v>
      </c>
      <c r="AZ53" s="11" t="e">
        <f>VLOOKUP($A:$A,'6-Türkiye Yıllar İhracatı'!$A:$H,5,0)</f>
        <v>#N/A</v>
      </c>
      <c r="BA53" s="12" t="e">
        <f>VLOOKUP($A:$A,'6-Türkiye Yıllar İhracatı'!$A:$H,6,0)</f>
        <v>#N/A</v>
      </c>
      <c r="BB53" s="11" t="e">
        <f>VLOOKUP($A:$A,'6-Türkiye Yıllar İhracatı'!$A:$H,7,0)</f>
        <v>#N/A</v>
      </c>
      <c r="BC53" s="12" t="e">
        <f>VLOOKUP($A:$A,'6-Türkiye Yıllar İhracatı'!$A:$H,8,0)</f>
        <v>#N/A</v>
      </c>
      <c r="BD53" s="11" t="e">
        <f>VLOOKUP($A:$A,'7-Türkiye Çeyrek Yıllar İhracat'!$A:$G,2,0)</f>
        <v>#N/A</v>
      </c>
      <c r="BE53" s="11" t="e">
        <f>VLOOKUP($A:$A,'7-Türkiye Çeyrek Yıllar İhracat'!$A:$G,3,0)</f>
        <v>#N/A</v>
      </c>
      <c r="BF53" s="11" t="e">
        <f>VLOOKUP($A:$A,'7-Türkiye Çeyrek Yıllar İhracat'!$A:$G,4,0)</f>
        <v>#N/A</v>
      </c>
      <c r="BG53" s="11" t="e">
        <f>VLOOKUP($A:$A,'7-Türkiye Çeyrek Yıllar İhracat'!$A:$G,5,0)</f>
        <v>#N/A</v>
      </c>
      <c r="BH53" s="12" t="e">
        <f>VLOOKUP($A:$A,'7-Türkiye Çeyrek Yıllar İhracat'!$A:$G,6,0)</f>
        <v>#N/A</v>
      </c>
      <c r="BI53" s="12" t="e">
        <f>VLOOKUP($A:$A,'7-Türkiye Çeyrek Yıllar İhracat'!$A:$G,7,0)</f>
        <v>#N/A</v>
      </c>
      <c r="BJ53" s="11" t="e">
        <f>VLOOKUP($A:$A,'8-Türkiye Yıllar İhracat Birim '!$A:$H,2,0)</f>
        <v>#N/A</v>
      </c>
      <c r="BK53" s="11" t="e">
        <f>VLOOKUP($A:$A,'8-Türkiye Yıllar İhracat Birim '!$A:$H,3,0)</f>
        <v>#N/A</v>
      </c>
      <c r="BL53" s="11" t="e">
        <f>VLOOKUP($A:$A,'8-Türkiye Yıllar İhracat Birim '!$A:$H,4,0)</f>
        <v>#N/A</v>
      </c>
      <c r="BM53" s="11" t="e">
        <f>VLOOKUP($A:$A,'8-Türkiye Yıllar İhracat Birim '!$A:$H,5,0)</f>
        <v>#N/A</v>
      </c>
      <c r="BN53" s="11" t="e">
        <f>VLOOKUP($A:$A,'8-Türkiye Yıllar İhracat Birim '!$A:$H,6,0)</f>
        <v>#N/A</v>
      </c>
      <c r="BO53" s="11" t="e">
        <f>VLOOKUP($A:$A,'8-Türkiye Yıllar İhracat Birim '!$A:$H,7,0)</f>
        <v>#N/A</v>
      </c>
      <c r="BP53" s="12" t="e">
        <f>VLOOKUP($A:$A,'8-Türkiye Yıllar İhracat Birim '!$A:$H,8,0)</f>
        <v>#N/A</v>
      </c>
      <c r="BQ53" s="2">
        <f>VLOOKUP($A:$A,'9-Dünya Yıllar İthaları Birim F'!$A:$N,2,0)</f>
        <v>2817</v>
      </c>
      <c r="BR53" s="2" t="str">
        <f>VLOOKUP($A:$A,'9-Dünya Yıllar İthaları Birim F'!$A:$N,3,0)</f>
        <v>US Dollar/Tons</v>
      </c>
      <c r="BS53" s="2">
        <f>VLOOKUP($A:$A,'9-Dünya Yıllar İthaları Birim F'!$A:$N,4,0)</f>
        <v>2678</v>
      </c>
      <c r="BT53" s="2" t="str">
        <f>VLOOKUP($A:$A,'9-Dünya Yıllar İthaları Birim F'!$A:$N,5,0)</f>
        <v>US Dollar/Tons</v>
      </c>
      <c r="BU53" s="2">
        <f>VLOOKUP($A:$A,'9-Dünya Yıllar İthaları Birim F'!$A:$N,6,0)</f>
        <v>2817</v>
      </c>
      <c r="BV53" s="2" t="str">
        <f>VLOOKUP($A:$A,'9-Dünya Yıllar İthaları Birim F'!$A:$N,7,0)</f>
        <v>US Dollar/Tons</v>
      </c>
      <c r="BW53" s="2">
        <f>VLOOKUP($A:$A,'9-Dünya Yıllar İthaları Birim F'!$A:$N,8,0)</f>
        <v>2954</v>
      </c>
      <c r="BX53" s="2" t="str">
        <f>VLOOKUP($A:$A,'9-Dünya Yıllar İthaları Birim F'!$A:$N,9,0)</f>
        <v>US Dollar/Tons</v>
      </c>
      <c r="BY53" s="2">
        <f>VLOOKUP($A:$A,'9-Dünya Yıllar İthaları Birim F'!$A:$N,10,0)</f>
        <v>2676</v>
      </c>
      <c r="BZ53" s="2" t="str">
        <f>VLOOKUP($A:$A,'9-Dünya Yıllar İthaları Birim F'!$A:$N,11,0)</f>
        <v>US Dollar/Tons</v>
      </c>
      <c r="CA53" s="2">
        <f>VLOOKUP($A:$A,'9-Dünya Yıllar İthaları Birim F'!$A:$N,12,0)</f>
        <v>3735</v>
      </c>
      <c r="CB53" s="2">
        <f>VLOOKUP($A:$A,'9-Dünya Yıllar İthaları Birim F'!$A:$N,13,0)</f>
        <v>1396</v>
      </c>
      <c r="CC53" s="2" t="str">
        <f>VLOOKUP($A:$A,'9-Dünya Yıllar İthaları Birim F'!$A:$N,14,0)</f>
        <v>Tons</v>
      </c>
    </row>
    <row r="54" spans="1:81" x14ac:dyDescent="0.3">
      <c r="A54" s="8" t="s">
        <v>63</v>
      </c>
      <c r="B54" s="9">
        <v>3238</v>
      </c>
      <c r="C54" s="13">
        <v>435</v>
      </c>
      <c r="D54" s="13">
        <v>3050</v>
      </c>
      <c r="E54" s="13">
        <v>3457</v>
      </c>
      <c r="F54" s="51">
        <v>3718</v>
      </c>
      <c r="G54" s="51">
        <f t="shared" si="0"/>
        <v>7.5498987561469484</v>
      </c>
      <c r="H54" s="51">
        <f t="shared" si="1"/>
        <v>0.29618653856877691</v>
      </c>
      <c r="I54" s="9" t="e">
        <f>VLOOKUP($A:$A,'2-Dünya Çeyrek Yıllar İthalatı'!$A:$G,2,0)</f>
        <v>#N/A</v>
      </c>
      <c r="J54" s="9" t="e">
        <f>VLOOKUP($A:$A,'2-Dünya Çeyrek Yıllar İthalatı'!$A:$G,3,0)</f>
        <v>#N/A</v>
      </c>
      <c r="K54" s="9" t="e">
        <f>VLOOKUP($A:$A,'2-Dünya Çeyrek Yıllar İthalatı'!$A:$G,4,0)</f>
        <v>#N/A</v>
      </c>
      <c r="L54" s="9" t="e">
        <f>VLOOKUP($A:$A,'2-Dünya Çeyrek Yıllar İthalatı'!$A:$G,5,0)</f>
        <v>#N/A</v>
      </c>
      <c r="M54" s="10" t="e">
        <f>VLOOKUP($A:$A,'2-Dünya Çeyrek Yıllar İthalatı'!$A:$G,6,0)</f>
        <v>#N/A</v>
      </c>
      <c r="N54" s="10" t="e">
        <f>VLOOKUP($A:$A,'2-Dünya Çeyrek Yıllar İthalatı'!$A:$G,7,0)</f>
        <v>#N/A</v>
      </c>
      <c r="O54" s="8">
        <f>VLOOKUP($A:$A,'3-Türkiye İhracat Göstergeleri'!$A:$P,2,0)</f>
        <v>820</v>
      </c>
      <c r="P54" s="27">
        <f>VLOOKUP($A:$A,'3-Türkiye İhracat Göstergeleri'!$A:$P,3,0)</f>
        <v>820</v>
      </c>
      <c r="Q54" s="27">
        <f>VLOOKUP($A:$A,'3-Türkiye İhracat Göstergeleri'!$A:$P,4,0)</f>
        <v>1.0821653865441971</v>
      </c>
      <c r="R54" s="27">
        <f>VLOOKUP($A:$A,'3-Türkiye İhracat Göstergeleri'!$A:$P,5,0)</f>
        <v>320</v>
      </c>
      <c r="S54" s="27" t="str">
        <f>VLOOKUP($A:$A,'3-Türkiye İhracat Göstergeleri'!$A:$P,6,0)</f>
        <v>Tons</v>
      </c>
      <c r="T54" s="27">
        <f>VLOOKUP($A:$A,'3-Türkiye İhracat Göstergeleri'!$A:$P,7,0)</f>
        <v>2563</v>
      </c>
      <c r="U54" s="27">
        <f>VLOOKUP($A:$A,'3-Türkiye İhracat Göstergeleri'!$A:$P,8,0)</f>
        <v>85</v>
      </c>
      <c r="V54" s="27">
        <f>VLOOKUP($A:$A,'3-Türkiye İhracat Göstergeleri'!$A:$P,9,0)</f>
        <v>85</v>
      </c>
      <c r="W54" s="27">
        <f>VLOOKUP($A:$A,'3-Türkiye İhracat Göstergeleri'!$A:$P,10,0)</f>
        <v>-13</v>
      </c>
      <c r="X54" s="27">
        <f>VLOOKUP($A:$A,'3-Türkiye İhracat Göstergeleri'!$A:$P,11,0)</f>
        <v>51</v>
      </c>
      <c r="Y54" s="27">
        <f>VLOOKUP($A:$A,'3-Türkiye İhracat Göstergeleri'!$A:$P,12,0)</f>
        <v>0.29618535882003832</v>
      </c>
      <c r="Z54" s="27">
        <f>VLOOKUP($A:$A,'3-Türkiye İhracat Göstergeleri'!$A:$P,13,0)</f>
        <v>26</v>
      </c>
      <c r="AA54" s="27">
        <f>VLOOKUP($A:$A,'3-Türkiye İhracat Göstergeleri'!$A:$P,14,0)</f>
        <v>2987</v>
      </c>
      <c r="AB54" s="27" t="str">
        <f>VLOOKUP($A:$A,'3-Türkiye İhracat Göstergeleri'!$A:$P,15,0)</f>
        <v>0.37</v>
      </c>
      <c r="AC54" s="27">
        <f>VLOOKUP($A:$A,'3-Türkiye İhracat Göstergeleri'!$A:$P,16,0)</f>
        <v>0</v>
      </c>
      <c r="AD54" s="38">
        <f>VLOOKUP($A:$A,'4-Dünya İthalat Göstergeleri'!$A:$M,2,0)</f>
        <v>3718</v>
      </c>
      <c r="AE54" s="28">
        <f>VLOOKUP($A:$A,'4-Dünya İthalat Göstergeleri'!$A:$M,3,0)</f>
        <v>-3718</v>
      </c>
      <c r="AF54" s="38">
        <f>VLOOKUP($A:$A,'4-Dünya İthalat Göstergeleri'!$A:$M,4,0)</f>
        <v>0</v>
      </c>
      <c r="AG54" s="38" t="str">
        <f>VLOOKUP($A:$A,'4-Dünya İthalat Göstergeleri'!$A:$M,5,0)</f>
        <v>No quantity</v>
      </c>
      <c r="AH54" s="38">
        <f>VLOOKUP($A:$A,'4-Dünya İthalat Göstergeleri'!$A:$M,6,0)</f>
        <v>0</v>
      </c>
      <c r="AI54" s="38">
        <f>VLOOKUP($A:$A,'4-Dünya İthalat Göstergeleri'!$A:$M,7,0)</f>
        <v>26</v>
      </c>
      <c r="AJ54" s="38">
        <f>VLOOKUP($A:$A,'4-Dünya İthalat Göstergeleri'!$A:$M,8,0)</f>
        <v>0</v>
      </c>
      <c r="AK54" s="38">
        <f>VLOOKUP($A:$A,'4-Dünya İthalat Göstergeleri'!$A:$M,9,0)</f>
        <v>8</v>
      </c>
      <c r="AL54" s="38">
        <f>VLOOKUP($A:$A,'4-Dünya İthalat Göstergeleri'!$A:$M,10,0)</f>
        <v>0.29618535882003832</v>
      </c>
      <c r="AM54" s="38">
        <f>VLOOKUP($A:$A,'4-Dünya İthalat Göstergeleri'!$A:$M,11,0)</f>
        <v>2987</v>
      </c>
      <c r="AN54" s="38" t="str">
        <f>VLOOKUP($A:$A,'4-Dünya İthalat Göstergeleri'!$A:$M,12,0)</f>
        <v>0.37</v>
      </c>
      <c r="AO54" s="38">
        <f>VLOOKUP($A:$A,'4-Dünya İthalat Göstergeleri'!$A:$M,13,0)</f>
        <v>45447</v>
      </c>
      <c r="AP54" s="9" t="e">
        <f>VLOOKUP($A:$A,'5-Dünya Yıllar İhracatı'!$A:$H,2,0)</f>
        <v>#N/A</v>
      </c>
      <c r="AQ54" s="9" t="e">
        <f>VLOOKUP($A:$A,'5-Dünya Yıllar İhracatı'!$A:$H,3,0)</f>
        <v>#N/A</v>
      </c>
      <c r="AR54" s="9" t="e">
        <f>VLOOKUP($A:$A,'5-Dünya Yıllar İhracatı'!$A:$H,4,0)</f>
        <v>#N/A</v>
      </c>
      <c r="AS54" s="9" t="e">
        <f>VLOOKUP($A:$A,'5-Dünya Yıllar İhracatı'!$A:$H,5,0)</f>
        <v>#N/A</v>
      </c>
      <c r="AT54" s="10" t="e">
        <f>VLOOKUP($A:$A,'5-Dünya Yıllar İhracatı'!$A:$H,6,0)</f>
        <v>#N/A</v>
      </c>
      <c r="AU54" s="10" t="e">
        <f>VLOOKUP($A:$A,'5-Dünya Yıllar İhracatı'!$A:$H,7,0)</f>
        <v>#N/A</v>
      </c>
      <c r="AV54" s="10" t="e">
        <f>VLOOKUP($A:$A,'5-Dünya Yıllar İhracatı'!$A:$H,8,0)</f>
        <v>#N/A</v>
      </c>
      <c r="AW54" s="9">
        <f>VLOOKUP($A:$A,'6-Türkiye Yıllar İhracatı'!$A:$H,2,0)</f>
        <v>438</v>
      </c>
      <c r="AX54" s="9">
        <f>VLOOKUP($A:$A,'6-Türkiye Yıllar İhracatı'!$A:$H,3,0)</f>
        <v>7</v>
      </c>
      <c r="AY54" s="9">
        <f>VLOOKUP($A:$A,'6-Türkiye Yıllar İhracatı'!$A:$H,4,0)</f>
        <v>126</v>
      </c>
      <c r="AZ54" s="9">
        <f>VLOOKUP($A:$A,'6-Türkiye Yıllar İhracatı'!$A:$H,5,0)</f>
        <v>948</v>
      </c>
      <c r="BA54" s="10">
        <f>VLOOKUP($A:$A,'6-Türkiye Yıllar İhracatı'!$A:$H,6,0)</f>
        <v>820</v>
      </c>
      <c r="BB54" s="9">
        <f>VLOOKUP($A:$A,'6-Türkiye Yıllar İhracatı'!$A:$H,7,0)</f>
        <v>-13.502109704641349</v>
      </c>
      <c r="BC54" s="10">
        <f>VLOOKUP($A:$A,'6-Türkiye Yıllar İhracatı'!$A:$H,8,0)</f>
        <v>1.0821653865441971</v>
      </c>
      <c r="BD54" s="9">
        <f>VLOOKUP($A:$A,'7-Türkiye Çeyrek Yıllar İhracat'!$A:$G,2,0)</f>
        <v>186</v>
      </c>
      <c r="BE54" s="9">
        <f>VLOOKUP($A:$A,'7-Türkiye Çeyrek Yıllar İhracat'!$A:$G,3,0)</f>
        <v>104</v>
      </c>
      <c r="BF54" s="9">
        <f>VLOOKUP($A:$A,'7-Türkiye Çeyrek Yıllar İhracat'!$A:$G,4,0)</f>
        <v>0</v>
      </c>
      <c r="BG54" s="9">
        <f>VLOOKUP($A:$A,'7-Türkiye Çeyrek Yıllar İhracat'!$A:$G,5,0)</f>
        <v>0</v>
      </c>
      <c r="BH54" s="10">
        <f>VLOOKUP($A:$A,'7-Türkiye Çeyrek Yıllar İhracat'!$A:$G,6,0)</f>
        <v>2</v>
      </c>
      <c r="BI54" s="12">
        <f>VLOOKUP($A:$A,'7-Türkiye Çeyrek Yıllar İhracat'!$A:$G,7,0)</f>
        <v>-98.924731182795696</v>
      </c>
      <c r="BJ54" s="9">
        <f>VLOOKUP($A:$A,'8-Türkiye Yıllar İhracat Birim '!$A:$H,2,0)</f>
        <v>3085</v>
      </c>
      <c r="BK54" s="9">
        <f>VLOOKUP($A:$A,'8-Türkiye Yıllar İhracat Birim '!$A:$H,3,0)</f>
        <v>1750</v>
      </c>
      <c r="BL54" s="9">
        <f>VLOOKUP($A:$A,'8-Türkiye Yıllar İhracat Birim '!$A:$H,4,0)</f>
        <v>3706</v>
      </c>
      <c r="BM54" s="9">
        <f>VLOOKUP($A:$A,'8-Türkiye Yıllar İhracat Birim '!$A:$H,5,0)</f>
        <v>2528</v>
      </c>
      <c r="BN54" s="9">
        <f>VLOOKUP($A:$A,'8-Türkiye Yıllar İhracat Birim '!$A:$H,6,0)</f>
        <v>2563</v>
      </c>
      <c r="BO54" s="9">
        <f>VLOOKUP($A:$A,'8-Türkiye Yıllar İhracat Birim '!$A:$H,7,0)</f>
        <v>820</v>
      </c>
      <c r="BP54" s="10">
        <f>VLOOKUP($A:$A,'8-Türkiye Yıllar İhracat Birim '!$A:$H,8,0)</f>
        <v>320</v>
      </c>
      <c r="BQ54" s="2">
        <f>VLOOKUP($A:$A,'9-Dünya Yıllar İthaları Birim F'!$A:$N,2,0)</f>
        <v>2823</v>
      </c>
      <c r="BR54" s="2" t="str">
        <f>VLOOKUP($A:$A,'9-Dünya Yıllar İthaları Birim F'!$A:$N,3,0)</f>
        <v>US Dollar/1000 meters</v>
      </c>
      <c r="BS54" s="2">
        <f>VLOOKUP($A:$A,'9-Dünya Yıllar İthaları Birim F'!$A:$N,4,0)</f>
        <v>2574</v>
      </c>
      <c r="BT54" s="2" t="str">
        <f>VLOOKUP($A:$A,'9-Dünya Yıllar İthaları Birim F'!$A:$N,5,0)</f>
        <v>US Dollar/Tons</v>
      </c>
      <c r="BU54" s="2">
        <f>VLOOKUP($A:$A,'9-Dünya Yıllar İthaları Birim F'!$A:$N,6,0)</f>
        <v>3666</v>
      </c>
      <c r="BV54" s="2" t="str">
        <f>VLOOKUP($A:$A,'9-Dünya Yıllar İthaları Birim F'!$A:$N,7,0)</f>
        <v>US Dollar/Tons</v>
      </c>
      <c r="BW54" s="2">
        <f>VLOOKUP($A:$A,'9-Dünya Yıllar İthaları Birim F'!$A:$N,8,0)</f>
        <v>3225</v>
      </c>
      <c r="BX54" s="2" t="str">
        <f>VLOOKUP($A:$A,'9-Dünya Yıllar İthaları Birim F'!$A:$N,9,0)</f>
        <v>US Dollar/Tons</v>
      </c>
      <c r="BY54" s="2">
        <f>VLOOKUP($A:$A,'9-Dünya Yıllar İthaları Birim F'!$A:$N,10,0)</f>
        <v>0</v>
      </c>
      <c r="BZ54" s="2">
        <f>VLOOKUP($A:$A,'9-Dünya Yıllar İthaları Birim F'!$A:$N,11,0)</f>
        <v>0</v>
      </c>
      <c r="CA54" s="2">
        <f>VLOOKUP($A:$A,'9-Dünya Yıllar İthaları Birim F'!$A:$N,12,0)</f>
        <v>3718</v>
      </c>
      <c r="CB54" s="2">
        <f>VLOOKUP($A:$A,'9-Dünya Yıllar İthaları Birim F'!$A:$N,13,0)</f>
        <v>0</v>
      </c>
      <c r="CC54" s="2" t="str">
        <f>VLOOKUP($A:$A,'9-Dünya Yıllar İthaları Birim F'!$A:$N,14,0)</f>
        <v>No quantity</v>
      </c>
    </row>
    <row r="55" spans="1:81" x14ac:dyDescent="0.3">
      <c r="A55" s="6" t="s">
        <v>64</v>
      </c>
      <c r="B55" s="11">
        <v>937</v>
      </c>
      <c r="C55" s="11">
        <v>1485</v>
      </c>
      <c r="D55" s="11">
        <v>295</v>
      </c>
      <c r="E55" s="11">
        <v>1282</v>
      </c>
      <c r="F55" s="50">
        <v>3625</v>
      </c>
      <c r="G55" s="50">
        <f t="shared" si="0"/>
        <v>182.76131045241812</v>
      </c>
      <c r="H55" s="50">
        <f t="shared" si="1"/>
        <v>0.28877789196122011</v>
      </c>
      <c r="I55" s="11">
        <f>VLOOKUP($A:$A,'2-Dünya Çeyrek Yıllar İthalatı'!$A:$G,2,0)</f>
        <v>782</v>
      </c>
      <c r="J55" s="11">
        <f>VLOOKUP($A:$A,'2-Dünya Çeyrek Yıllar İthalatı'!$A:$G,3,0)</f>
        <v>1061</v>
      </c>
      <c r="K55" s="11">
        <f>VLOOKUP($A:$A,'2-Dünya Çeyrek Yıllar İthalatı'!$A:$G,4,0)</f>
        <v>362</v>
      </c>
      <c r="L55" s="11">
        <f>VLOOKUP($A:$A,'2-Dünya Çeyrek Yıllar İthalatı'!$A:$G,5,0)</f>
        <v>284</v>
      </c>
      <c r="M55" s="12">
        <f>VLOOKUP($A:$A,'2-Dünya Çeyrek Yıllar İthalatı'!$A:$G,6,0)</f>
        <v>582</v>
      </c>
      <c r="N55" s="12">
        <f>VLOOKUP($A:$A,'2-Dünya Çeyrek Yıllar İthalatı'!$A:$G,7,0)</f>
        <v>-25.575447570332482</v>
      </c>
      <c r="O55" s="6">
        <f>VLOOKUP($A:$A,'3-Türkiye İhracat Göstergeleri'!$A:$P,2,0)</f>
        <v>0</v>
      </c>
      <c r="P55" s="25">
        <f>VLOOKUP($A:$A,'3-Türkiye İhracat Göstergeleri'!$A:$P,3,0)</f>
        <v>0</v>
      </c>
      <c r="Q55" s="25">
        <f>VLOOKUP($A:$A,'3-Türkiye İhracat Göstergeleri'!$A:$P,4,0)</f>
        <v>0</v>
      </c>
      <c r="R55" s="25">
        <f>VLOOKUP($A:$A,'3-Türkiye İhracat Göstergeleri'!$A:$P,5,0)</f>
        <v>0</v>
      </c>
      <c r="S55" s="25">
        <f>VLOOKUP($A:$A,'3-Türkiye İhracat Göstergeleri'!$A:$P,6,0)</f>
        <v>0</v>
      </c>
      <c r="T55" s="25">
        <f>VLOOKUP($A:$A,'3-Türkiye İhracat Göstergeleri'!$A:$P,7,0)</f>
        <v>0</v>
      </c>
      <c r="U55" s="25">
        <f>VLOOKUP($A:$A,'3-Türkiye İhracat Göstergeleri'!$A:$P,8,0)</f>
        <v>0</v>
      </c>
      <c r="V55" s="25">
        <f>VLOOKUP($A:$A,'3-Türkiye İhracat Göstergeleri'!$A:$P,9,0)</f>
        <v>0</v>
      </c>
      <c r="W55" s="25">
        <f>VLOOKUP($A:$A,'3-Türkiye İhracat Göstergeleri'!$A:$P,10,0)</f>
        <v>0</v>
      </c>
      <c r="X55" s="25">
        <f>VLOOKUP($A:$A,'3-Türkiye İhracat Göstergeleri'!$A:$P,11,0)</f>
        <v>52</v>
      </c>
      <c r="Y55" s="25">
        <f>VLOOKUP($A:$A,'3-Türkiye İhracat Göstergeleri'!$A:$P,12,0)</f>
        <v>0.28877674172206536</v>
      </c>
      <c r="Z55" s="25">
        <f>VLOOKUP($A:$A,'3-Türkiye İhracat Göstergeleri'!$A:$P,13,0)</f>
        <v>29</v>
      </c>
      <c r="AA55" s="25">
        <f>VLOOKUP($A:$A,'3-Türkiye İhracat Göstergeleri'!$A:$P,14,0)</f>
        <v>8811</v>
      </c>
      <c r="AB55" s="25" t="str">
        <f>VLOOKUP($A:$A,'3-Türkiye İhracat Göstergeleri'!$A:$P,15,0)</f>
        <v>0.79</v>
      </c>
      <c r="AC55" s="25">
        <f>VLOOKUP($A:$A,'3-Türkiye İhracat Göstergeleri'!$A:$P,16,0)</f>
        <v>20</v>
      </c>
      <c r="AD55" s="25">
        <f>VLOOKUP($A:$A,'4-Dünya İthalat Göstergeleri'!$A:$M,2,0)</f>
        <v>3625</v>
      </c>
      <c r="AE55" s="29">
        <f>VLOOKUP($A:$A,'4-Dünya İthalat Göstergeleri'!$A:$M,3,0)</f>
        <v>-3625</v>
      </c>
      <c r="AF55" s="25">
        <f>VLOOKUP($A:$A,'4-Dünya İthalat Göstergeleri'!$A:$M,4,0)</f>
        <v>499</v>
      </c>
      <c r="AG55" s="25" t="str">
        <f>VLOOKUP($A:$A,'4-Dünya İthalat Göstergeleri'!$A:$M,5,0)</f>
        <v>Tons</v>
      </c>
      <c r="AH55" s="25">
        <f>VLOOKUP($A:$A,'4-Dünya İthalat Göstergeleri'!$A:$M,6,0)</f>
        <v>7265</v>
      </c>
      <c r="AI55" s="25">
        <f>VLOOKUP($A:$A,'4-Dünya İthalat Göstergeleri'!$A:$M,7,0)</f>
        <v>29</v>
      </c>
      <c r="AJ55" s="25">
        <f>VLOOKUP($A:$A,'4-Dünya İthalat Göstergeleri'!$A:$M,8,0)</f>
        <v>19</v>
      </c>
      <c r="AK55" s="25">
        <f>VLOOKUP($A:$A,'4-Dünya İthalat Göstergeleri'!$A:$M,9,0)</f>
        <v>183</v>
      </c>
      <c r="AL55" s="25">
        <f>VLOOKUP($A:$A,'4-Dünya İthalat Göstergeleri'!$A:$M,10,0)</f>
        <v>0.28877674172206536</v>
      </c>
      <c r="AM55" s="25">
        <f>VLOOKUP($A:$A,'4-Dünya İthalat Göstergeleri'!$A:$M,11,0)</f>
        <v>8811</v>
      </c>
      <c r="AN55" s="25" t="str">
        <f>VLOOKUP($A:$A,'4-Dünya İthalat Göstergeleri'!$A:$M,12,0)</f>
        <v>0.79</v>
      </c>
      <c r="AO55" s="25">
        <f>VLOOKUP($A:$A,'4-Dünya İthalat Göstergeleri'!$A:$M,13,0)</f>
        <v>45367</v>
      </c>
      <c r="AP55" s="11" t="e">
        <f>VLOOKUP($A:$A,'5-Dünya Yıllar İhracatı'!$A:$H,2,0)</f>
        <v>#N/A</v>
      </c>
      <c r="AQ55" s="11" t="e">
        <f>VLOOKUP($A:$A,'5-Dünya Yıllar İhracatı'!$A:$H,3,0)</f>
        <v>#N/A</v>
      </c>
      <c r="AR55" s="11" t="e">
        <f>VLOOKUP($A:$A,'5-Dünya Yıllar İhracatı'!$A:$H,4,0)</f>
        <v>#N/A</v>
      </c>
      <c r="AS55" s="11" t="e">
        <f>VLOOKUP($A:$A,'5-Dünya Yıllar İhracatı'!$A:$H,5,0)</f>
        <v>#N/A</v>
      </c>
      <c r="AT55" s="12" t="e">
        <f>VLOOKUP($A:$A,'5-Dünya Yıllar İhracatı'!$A:$H,6,0)</f>
        <v>#N/A</v>
      </c>
      <c r="AU55" s="12" t="e">
        <f>VLOOKUP($A:$A,'5-Dünya Yıllar İhracatı'!$A:$H,7,0)</f>
        <v>#N/A</v>
      </c>
      <c r="AV55" s="12" t="e">
        <f>VLOOKUP($A:$A,'5-Dünya Yıllar İhracatı'!$A:$H,8,0)</f>
        <v>#N/A</v>
      </c>
      <c r="AW55" s="11" t="e">
        <f>VLOOKUP($A:$A,'6-Türkiye Yıllar İhracatı'!$A:$H,2,0)</f>
        <v>#N/A</v>
      </c>
      <c r="AX55" s="11" t="e">
        <f>VLOOKUP($A:$A,'6-Türkiye Yıllar İhracatı'!$A:$H,3,0)</f>
        <v>#N/A</v>
      </c>
      <c r="AY55" s="11" t="e">
        <f>VLOOKUP($A:$A,'6-Türkiye Yıllar İhracatı'!$A:$H,4,0)</f>
        <v>#N/A</v>
      </c>
      <c r="AZ55" s="11" t="e">
        <f>VLOOKUP($A:$A,'6-Türkiye Yıllar İhracatı'!$A:$H,5,0)</f>
        <v>#N/A</v>
      </c>
      <c r="BA55" s="12" t="e">
        <f>VLOOKUP($A:$A,'6-Türkiye Yıllar İhracatı'!$A:$H,6,0)</f>
        <v>#N/A</v>
      </c>
      <c r="BB55" s="11" t="e">
        <f>VLOOKUP($A:$A,'6-Türkiye Yıllar İhracatı'!$A:$H,7,0)</f>
        <v>#N/A</v>
      </c>
      <c r="BC55" s="12" t="e">
        <f>VLOOKUP($A:$A,'6-Türkiye Yıllar İhracatı'!$A:$H,8,0)</f>
        <v>#N/A</v>
      </c>
      <c r="BD55" s="11" t="e">
        <f>VLOOKUP($A:$A,'7-Türkiye Çeyrek Yıllar İhracat'!$A:$G,2,0)</f>
        <v>#N/A</v>
      </c>
      <c r="BE55" s="11" t="e">
        <f>VLOOKUP($A:$A,'7-Türkiye Çeyrek Yıllar İhracat'!$A:$G,3,0)</f>
        <v>#N/A</v>
      </c>
      <c r="BF55" s="11" t="e">
        <f>VLOOKUP($A:$A,'7-Türkiye Çeyrek Yıllar İhracat'!$A:$G,4,0)</f>
        <v>#N/A</v>
      </c>
      <c r="BG55" s="11" t="e">
        <f>VLOOKUP($A:$A,'7-Türkiye Çeyrek Yıllar İhracat'!$A:$G,5,0)</f>
        <v>#N/A</v>
      </c>
      <c r="BH55" s="12" t="e">
        <f>VLOOKUP($A:$A,'7-Türkiye Çeyrek Yıllar İhracat'!$A:$G,6,0)</f>
        <v>#N/A</v>
      </c>
      <c r="BI55" s="12" t="e">
        <f>VLOOKUP($A:$A,'7-Türkiye Çeyrek Yıllar İhracat'!$A:$G,7,0)</f>
        <v>#N/A</v>
      </c>
      <c r="BJ55" s="11" t="e">
        <f>VLOOKUP($A:$A,'8-Türkiye Yıllar İhracat Birim '!$A:$H,2,0)</f>
        <v>#N/A</v>
      </c>
      <c r="BK55" s="11" t="e">
        <f>VLOOKUP($A:$A,'8-Türkiye Yıllar İhracat Birim '!$A:$H,3,0)</f>
        <v>#N/A</v>
      </c>
      <c r="BL55" s="11" t="e">
        <f>VLOOKUP($A:$A,'8-Türkiye Yıllar İhracat Birim '!$A:$H,4,0)</f>
        <v>#N/A</v>
      </c>
      <c r="BM55" s="11" t="e">
        <f>VLOOKUP($A:$A,'8-Türkiye Yıllar İhracat Birim '!$A:$H,5,0)</f>
        <v>#N/A</v>
      </c>
      <c r="BN55" s="11" t="e">
        <f>VLOOKUP($A:$A,'8-Türkiye Yıllar İhracat Birim '!$A:$H,6,0)</f>
        <v>#N/A</v>
      </c>
      <c r="BO55" s="11" t="e">
        <f>VLOOKUP($A:$A,'8-Türkiye Yıllar İhracat Birim '!$A:$H,7,0)</f>
        <v>#N/A</v>
      </c>
      <c r="BP55" s="12" t="e">
        <f>VLOOKUP($A:$A,'8-Türkiye Yıllar İhracat Birim '!$A:$H,8,0)</f>
        <v>#N/A</v>
      </c>
      <c r="BQ55" s="2">
        <f>VLOOKUP($A:$A,'9-Dünya Yıllar İthaları Birim F'!$A:$N,2,0)</f>
        <v>5512</v>
      </c>
      <c r="BR55" s="2" t="str">
        <f>VLOOKUP($A:$A,'9-Dünya Yıllar İthaları Birim F'!$A:$N,3,0)</f>
        <v>US Dollar/Tons</v>
      </c>
      <c r="BS55" s="2">
        <f>VLOOKUP($A:$A,'9-Dünya Yıllar İthaları Birim F'!$A:$N,4,0)</f>
        <v>4014</v>
      </c>
      <c r="BT55" s="2" t="str">
        <f>VLOOKUP($A:$A,'9-Dünya Yıllar İthaları Birim F'!$A:$N,5,0)</f>
        <v>US Dollar/Tons</v>
      </c>
      <c r="BU55" s="2">
        <f>VLOOKUP($A:$A,'9-Dünya Yıllar İthaları Birim F'!$A:$N,6,0)</f>
        <v>2521</v>
      </c>
      <c r="BV55" s="2" t="str">
        <f>VLOOKUP($A:$A,'9-Dünya Yıllar İthaları Birim F'!$A:$N,7,0)</f>
        <v>US Dollar/Tons</v>
      </c>
      <c r="BW55" s="2">
        <f>VLOOKUP($A:$A,'9-Dünya Yıllar İthaları Birim F'!$A:$N,8,0)</f>
        <v>5087</v>
      </c>
      <c r="BX55" s="2" t="str">
        <f>VLOOKUP($A:$A,'9-Dünya Yıllar İthaları Birim F'!$A:$N,9,0)</f>
        <v>US Dollar/Tons</v>
      </c>
      <c r="BY55" s="2">
        <f>VLOOKUP($A:$A,'9-Dünya Yıllar İthaları Birim F'!$A:$N,10,0)</f>
        <v>7265</v>
      </c>
      <c r="BZ55" s="2" t="str">
        <f>VLOOKUP($A:$A,'9-Dünya Yıllar İthaları Birim F'!$A:$N,11,0)</f>
        <v>US Dollar/Tons</v>
      </c>
      <c r="CA55" s="2">
        <f>VLOOKUP($A:$A,'9-Dünya Yıllar İthaları Birim F'!$A:$N,12,0)</f>
        <v>3625</v>
      </c>
      <c r="CB55" s="2">
        <f>VLOOKUP($A:$A,'9-Dünya Yıllar İthaları Birim F'!$A:$N,13,0)</f>
        <v>499</v>
      </c>
      <c r="CC55" s="2" t="str">
        <f>VLOOKUP($A:$A,'9-Dünya Yıllar İthaları Birim F'!$A:$N,14,0)</f>
        <v>Tons</v>
      </c>
    </row>
    <row r="56" spans="1:81" x14ac:dyDescent="0.3">
      <c r="A56" s="8" t="s">
        <v>65</v>
      </c>
      <c r="B56" s="9">
        <v>3617</v>
      </c>
      <c r="C56" s="9">
        <v>3596</v>
      </c>
      <c r="D56" s="9">
        <v>1785</v>
      </c>
      <c r="E56" s="9">
        <v>2925</v>
      </c>
      <c r="F56" s="49">
        <v>3618</v>
      </c>
      <c r="G56" s="49">
        <f t="shared" si="0"/>
        <v>23.692307692307693</v>
      </c>
      <c r="H56" s="49">
        <f t="shared" si="1"/>
        <v>0.2882202518939847</v>
      </c>
      <c r="I56" s="9">
        <f>VLOOKUP($A:$A,'2-Dünya Çeyrek Yıllar İthalatı'!$A:$G,2,0)</f>
        <v>682</v>
      </c>
      <c r="J56" s="9">
        <f>VLOOKUP($A:$A,'2-Dünya Çeyrek Yıllar İthalatı'!$A:$G,3,0)</f>
        <v>1515</v>
      </c>
      <c r="K56" s="9">
        <f>VLOOKUP($A:$A,'2-Dünya Çeyrek Yıllar İthalatı'!$A:$G,4,0)</f>
        <v>613</v>
      </c>
      <c r="L56" s="9">
        <f>VLOOKUP($A:$A,'2-Dünya Çeyrek Yıllar İthalatı'!$A:$G,5,0)</f>
        <v>709</v>
      </c>
      <c r="M56" s="10">
        <f>VLOOKUP($A:$A,'2-Dünya Çeyrek Yıllar İthalatı'!$A:$G,6,0)</f>
        <v>0</v>
      </c>
      <c r="N56" s="10">
        <f>VLOOKUP($A:$A,'2-Dünya Çeyrek Yıllar İthalatı'!$A:$G,7,0)</f>
        <v>-100</v>
      </c>
      <c r="O56" s="8">
        <f>VLOOKUP($A:$A,'3-Türkiye İhracat Göstergeleri'!$A:$P,2,0)</f>
        <v>0</v>
      </c>
      <c r="P56" s="27">
        <f>VLOOKUP($A:$A,'3-Türkiye İhracat Göstergeleri'!$A:$P,3,0)</f>
        <v>0</v>
      </c>
      <c r="Q56" s="27">
        <f>VLOOKUP($A:$A,'3-Türkiye İhracat Göstergeleri'!$A:$P,4,0)</f>
        <v>0</v>
      </c>
      <c r="R56" s="27">
        <f>VLOOKUP($A:$A,'3-Türkiye İhracat Göstergeleri'!$A:$P,5,0)</f>
        <v>0</v>
      </c>
      <c r="S56" s="27">
        <f>VLOOKUP($A:$A,'3-Türkiye İhracat Göstergeleri'!$A:$P,6,0)</f>
        <v>0</v>
      </c>
      <c r="T56" s="27">
        <f>VLOOKUP($A:$A,'3-Türkiye İhracat Göstergeleri'!$A:$P,7,0)</f>
        <v>0</v>
      </c>
      <c r="U56" s="27">
        <f>VLOOKUP($A:$A,'3-Türkiye İhracat Göstergeleri'!$A:$P,8,0)</f>
        <v>0</v>
      </c>
      <c r="V56" s="27">
        <f>VLOOKUP($A:$A,'3-Türkiye İhracat Göstergeleri'!$A:$P,9,0)</f>
        <v>0</v>
      </c>
      <c r="W56" s="27">
        <f>VLOOKUP($A:$A,'3-Türkiye İhracat Göstergeleri'!$A:$P,10,0)</f>
        <v>0</v>
      </c>
      <c r="X56" s="27">
        <f>VLOOKUP($A:$A,'3-Türkiye İhracat Göstergeleri'!$A:$P,11,0)</f>
        <v>53</v>
      </c>
      <c r="Y56" s="27">
        <f>VLOOKUP($A:$A,'3-Türkiye İhracat Göstergeleri'!$A:$P,12,0)</f>
        <v>0.28821910387598138</v>
      </c>
      <c r="Z56" s="27">
        <f>VLOOKUP($A:$A,'3-Türkiye İhracat Göstergeleri'!$A:$P,13,0)</f>
        <v>-2</v>
      </c>
      <c r="AA56" s="27">
        <f>VLOOKUP($A:$A,'3-Türkiye İhracat Göstergeleri'!$A:$P,14,0)</f>
        <v>1567</v>
      </c>
      <c r="AB56" s="27" t="str">
        <f>VLOOKUP($A:$A,'3-Türkiye İhracat Göstergeleri'!$A:$P,15,0)</f>
        <v>0.5</v>
      </c>
      <c r="AC56" s="27">
        <f>VLOOKUP($A:$A,'3-Türkiye İhracat Göstergeleri'!$A:$P,16,0)</f>
        <v>7</v>
      </c>
      <c r="AD56" s="27">
        <f>VLOOKUP($A:$A,'4-Dünya İthalat Göstergeleri'!$A:$M,2,0)</f>
        <v>3618</v>
      </c>
      <c r="AE56" s="28">
        <f>VLOOKUP($A:$A,'4-Dünya İthalat Göstergeleri'!$A:$M,3,0)</f>
        <v>-3618</v>
      </c>
      <c r="AF56" s="27">
        <f>VLOOKUP($A:$A,'4-Dünya İthalat Göstergeleri'!$A:$M,4,0)</f>
        <v>1464</v>
      </c>
      <c r="AG56" s="27" t="str">
        <f>VLOOKUP($A:$A,'4-Dünya İthalat Göstergeleri'!$A:$M,5,0)</f>
        <v>Tons</v>
      </c>
      <c r="AH56" s="27">
        <f>VLOOKUP($A:$A,'4-Dünya İthalat Göstergeleri'!$A:$M,6,0)</f>
        <v>2471</v>
      </c>
      <c r="AI56" s="27">
        <f>VLOOKUP($A:$A,'4-Dünya İthalat Göstergeleri'!$A:$M,7,0)</f>
        <v>-2</v>
      </c>
      <c r="AJ56" s="27">
        <f>VLOOKUP($A:$A,'4-Dünya İthalat Göstergeleri'!$A:$M,8,0)</f>
        <v>-5</v>
      </c>
      <c r="AK56" s="27">
        <f>VLOOKUP($A:$A,'4-Dünya İthalat Göstergeleri'!$A:$M,9,0)</f>
        <v>24</v>
      </c>
      <c r="AL56" s="27">
        <f>VLOOKUP($A:$A,'4-Dünya İthalat Göstergeleri'!$A:$M,10,0)</f>
        <v>0.28821910387598138</v>
      </c>
      <c r="AM56" s="27">
        <f>VLOOKUP($A:$A,'4-Dünya İthalat Göstergeleri'!$A:$M,11,0)</f>
        <v>1567</v>
      </c>
      <c r="AN56" s="27" t="str">
        <f>VLOOKUP($A:$A,'4-Dünya İthalat Göstergeleri'!$A:$M,12,0)</f>
        <v>0.5</v>
      </c>
      <c r="AO56" s="27">
        <f>VLOOKUP($A:$A,'4-Dünya İthalat Göstergeleri'!$A:$M,13,0)</f>
        <v>45449</v>
      </c>
      <c r="AP56" s="9">
        <f>VLOOKUP($A:$A,'5-Dünya Yıllar İhracatı'!$A:$H,2,0)</f>
        <v>0</v>
      </c>
      <c r="AQ56" s="9">
        <f>VLOOKUP($A:$A,'5-Dünya Yıllar İhracatı'!$A:$H,3,0)</f>
        <v>146</v>
      </c>
      <c r="AR56" s="9">
        <f>VLOOKUP($A:$A,'5-Dünya Yıllar İhracatı'!$A:$H,4,0)</f>
        <v>36</v>
      </c>
      <c r="AS56" s="9">
        <f>VLOOKUP($A:$A,'5-Dünya Yıllar İhracatı'!$A:$H,5,0)</f>
        <v>0</v>
      </c>
      <c r="AT56" s="10">
        <f>VLOOKUP($A:$A,'5-Dünya Yıllar İhracatı'!$A:$H,6,0)</f>
        <v>0</v>
      </c>
      <c r="AU56" s="10">
        <f>VLOOKUP($A:$A,'5-Dünya Yıllar İhracatı'!$A:$H,7,0)</f>
        <v>100</v>
      </c>
      <c r="AV56" s="10">
        <f>VLOOKUP($A:$A,'5-Dünya Yıllar İhracatı'!$A:$H,8,0)</f>
        <v>0</v>
      </c>
      <c r="AW56" s="9" t="e">
        <f>VLOOKUP($A:$A,'6-Türkiye Yıllar İhracatı'!$A:$H,2,0)</f>
        <v>#N/A</v>
      </c>
      <c r="AX56" s="9" t="e">
        <f>VLOOKUP($A:$A,'6-Türkiye Yıllar İhracatı'!$A:$H,3,0)</f>
        <v>#N/A</v>
      </c>
      <c r="AY56" s="9" t="e">
        <f>VLOOKUP($A:$A,'6-Türkiye Yıllar İhracatı'!$A:$H,4,0)</f>
        <v>#N/A</v>
      </c>
      <c r="AZ56" s="9" t="e">
        <f>VLOOKUP($A:$A,'6-Türkiye Yıllar İhracatı'!$A:$H,5,0)</f>
        <v>#N/A</v>
      </c>
      <c r="BA56" s="10" t="e">
        <f>VLOOKUP($A:$A,'6-Türkiye Yıllar İhracatı'!$A:$H,6,0)</f>
        <v>#N/A</v>
      </c>
      <c r="BB56" s="9" t="e">
        <f>VLOOKUP($A:$A,'6-Türkiye Yıllar İhracatı'!$A:$H,7,0)</f>
        <v>#N/A</v>
      </c>
      <c r="BC56" s="10" t="e">
        <f>VLOOKUP($A:$A,'6-Türkiye Yıllar İhracatı'!$A:$H,8,0)</f>
        <v>#N/A</v>
      </c>
      <c r="BD56" s="9" t="e">
        <f>VLOOKUP($A:$A,'7-Türkiye Çeyrek Yıllar İhracat'!$A:$G,2,0)</f>
        <v>#N/A</v>
      </c>
      <c r="BE56" s="9" t="e">
        <f>VLOOKUP($A:$A,'7-Türkiye Çeyrek Yıllar İhracat'!$A:$G,3,0)</f>
        <v>#N/A</v>
      </c>
      <c r="BF56" s="9" t="e">
        <f>VLOOKUP($A:$A,'7-Türkiye Çeyrek Yıllar İhracat'!$A:$G,4,0)</f>
        <v>#N/A</v>
      </c>
      <c r="BG56" s="9" t="e">
        <f>VLOOKUP($A:$A,'7-Türkiye Çeyrek Yıllar İhracat'!$A:$G,5,0)</f>
        <v>#N/A</v>
      </c>
      <c r="BH56" s="10" t="e">
        <f>VLOOKUP($A:$A,'7-Türkiye Çeyrek Yıllar İhracat'!$A:$G,6,0)</f>
        <v>#N/A</v>
      </c>
      <c r="BI56" s="12" t="e">
        <f>VLOOKUP($A:$A,'7-Türkiye Çeyrek Yıllar İhracat'!$A:$G,7,0)</f>
        <v>#N/A</v>
      </c>
      <c r="BJ56" s="9" t="e">
        <f>VLOOKUP($A:$A,'8-Türkiye Yıllar İhracat Birim '!$A:$H,2,0)</f>
        <v>#N/A</v>
      </c>
      <c r="BK56" s="9" t="e">
        <f>VLOOKUP($A:$A,'8-Türkiye Yıllar İhracat Birim '!$A:$H,3,0)</f>
        <v>#N/A</v>
      </c>
      <c r="BL56" s="9" t="e">
        <f>VLOOKUP($A:$A,'8-Türkiye Yıllar İhracat Birim '!$A:$H,4,0)</f>
        <v>#N/A</v>
      </c>
      <c r="BM56" s="9" t="e">
        <f>VLOOKUP($A:$A,'8-Türkiye Yıllar İhracat Birim '!$A:$H,5,0)</f>
        <v>#N/A</v>
      </c>
      <c r="BN56" s="9" t="e">
        <f>VLOOKUP($A:$A,'8-Türkiye Yıllar İhracat Birim '!$A:$H,6,0)</f>
        <v>#N/A</v>
      </c>
      <c r="BO56" s="9" t="e">
        <f>VLOOKUP($A:$A,'8-Türkiye Yıllar İhracat Birim '!$A:$H,7,0)</f>
        <v>#N/A</v>
      </c>
      <c r="BP56" s="10" t="e">
        <f>VLOOKUP($A:$A,'8-Türkiye Yıllar İhracat Birim '!$A:$H,8,0)</f>
        <v>#N/A</v>
      </c>
      <c r="BQ56" s="2">
        <f>VLOOKUP($A:$A,'9-Dünya Yıllar İthaları Birim F'!$A:$N,2,0)</f>
        <v>2251</v>
      </c>
      <c r="BR56" s="2" t="str">
        <f>VLOOKUP($A:$A,'9-Dünya Yıllar İthaları Birim F'!$A:$N,3,0)</f>
        <v>US Dollar/Tons</v>
      </c>
      <c r="BS56" s="2">
        <f>VLOOKUP($A:$A,'9-Dünya Yıllar İthaları Birim F'!$A:$N,4,0)</f>
        <v>2393</v>
      </c>
      <c r="BT56" s="2" t="str">
        <f>VLOOKUP($A:$A,'9-Dünya Yıllar İthaları Birim F'!$A:$N,5,0)</f>
        <v>US Dollar/Tons</v>
      </c>
      <c r="BU56" s="2">
        <f>VLOOKUP($A:$A,'9-Dünya Yıllar İthaları Birim F'!$A:$N,6,0)</f>
        <v>2452</v>
      </c>
      <c r="BV56" s="2" t="str">
        <f>VLOOKUP($A:$A,'9-Dünya Yıllar İthaları Birim F'!$A:$N,7,0)</f>
        <v>US Dollar/Tons</v>
      </c>
      <c r="BW56" s="2">
        <f>VLOOKUP($A:$A,'9-Dünya Yıllar İthaları Birim F'!$A:$N,8,0)</f>
        <v>2734</v>
      </c>
      <c r="BX56" s="2" t="str">
        <f>VLOOKUP($A:$A,'9-Dünya Yıllar İthaları Birim F'!$A:$N,9,0)</f>
        <v>US Dollar/Tons</v>
      </c>
      <c r="BY56" s="2">
        <f>VLOOKUP($A:$A,'9-Dünya Yıllar İthaları Birim F'!$A:$N,10,0)</f>
        <v>2471</v>
      </c>
      <c r="BZ56" s="2" t="str">
        <f>VLOOKUP($A:$A,'9-Dünya Yıllar İthaları Birim F'!$A:$N,11,0)</f>
        <v>US Dollar/Tons</v>
      </c>
      <c r="CA56" s="2">
        <f>VLOOKUP($A:$A,'9-Dünya Yıllar İthaları Birim F'!$A:$N,12,0)</f>
        <v>3618</v>
      </c>
      <c r="CB56" s="2">
        <f>VLOOKUP($A:$A,'9-Dünya Yıllar İthaları Birim F'!$A:$N,13,0)</f>
        <v>1464</v>
      </c>
      <c r="CC56" s="2" t="str">
        <f>VLOOKUP($A:$A,'9-Dünya Yıllar İthaları Birim F'!$A:$N,14,0)</f>
        <v>Tons</v>
      </c>
    </row>
    <row r="57" spans="1:81" x14ac:dyDescent="0.3">
      <c r="A57" s="6" t="s">
        <v>66</v>
      </c>
      <c r="B57" s="11">
        <v>5150</v>
      </c>
      <c r="C57" s="11">
        <v>5070</v>
      </c>
      <c r="D57" s="11">
        <v>5280</v>
      </c>
      <c r="E57" s="11">
        <v>4633</v>
      </c>
      <c r="F57" s="50">
        <v>3569</v>
      </c>
      <c r="G57" s="50">
        <f t="shared" si="0"/>
        <v>-22.96568098424347</v>
      </c>
      <c r="H57" s="50">
        <f t="shared" si="1"/>
        <v>0.28431677142333645</v>
      </c>
      <c r="I57" s="11">
        <f>VLOOKUP($A:$A,'2-Dünya Çeyrek Yıllar İthalatı'!$A:$G,2,0)</f>
        <v>669</v>
      </c>
      <c r="J57" s="11">
        <f>VLOOKUP($A:$A,'2-Dünya Çeyrek Yıllar İthalatı'!$A:$G,3,0)</f>
        <v>881</v>
      </c>
      <c r="K57" s="11">
        <f>VLOOKUP($A:$A,'2-Dünya Çeyrek Yıllar İthalatı'!$A:$G,4,0)</f>
        <v>959</v>
      </c>
      <c r="L57" s="11">
        <f>VLOOKUP($A:$A,'2-Dünya Çeyrek Yıllar İthalatı'!$A:$G,5,0)</f>
        <v>1226</v>
      </c>
      <c r="M57" s="12">
        <f>VLOOKUP($A:$A,'2-Dünya Çeyrek Yıllar İthalatı'!$A:$G,6,0)</f>
        <v>842</v>
      </c>
      <c r="N57" s="12">
        <f>VLOOKUP($A:$A,'2-Dünya Çeyrek Yıllar İthalatı'!$A:$G,7,0)</f>
        <v>25.859491778774292</v>
      </c>
      <c r="O57" s="6">
        <f>VLOOKUP($A:$A,'3-Türkiye İhracat Göstergeleri'!$A:$P,2,0)</f>
        <v>184</v>
      </c>
      <c r="P57" s="25">
        <f>VLOOKUP($A:$A,'3-Türkiye İhracat Göstergeleri'!$A:$P,3,0)</f>
        <v>184</v>
      </c>
      <c r="Q57" s="25">
        <f>VLOOKUP($A:$A,'3-Türkiye İhracat Göstergeleri'!$A:$P,4,0)</f>
        <v>0.24282735502942962</v>
      </c>
      <c r="R57" s="25">
        <f>VLOOKUP($A:$A,'3-Türkiye İhracat Göstergeleri'!$A:$P,5,0)</f>
        <v>63</v>
      </c>
      <c r="S57" s="25" t="str">
        <f>VLOOKUP($A:$A,'3-Türkiye İhracat Göstergeleri'!$A:$P,6,0)</f>
        <v>Tons</v>
      </c>
      <c r="T57" s="25">
        <f>VLOOKUP($A:$A,'3-Türkiye İhracat Göstergeleri'!$A:$P,7,0)</f>
        <v>2921</v>
      </c>
      <c r="U57" s="25">
        <f>VLOOKUP($A:$A,'3-Türkiye İhracat Göstergeleri'!$A:$P,8,0)</f>
        <v>47</v>
      </c>
      <c r="V57" s="25">
        <f>VLOOKUP($A:$A,'3-Türkiye İhracat Göstergeleri'!$A:$P,9,0)</f>
        <v>-17</v>
      </c>
      <c r="W57" s="25">
        <f>VLOOKUP($A:$A,'3-Türkiye İhracat Göstergeleri'!$A:$P,10,0)</f>
        <v>6</v>
      </c>
      <c r="X57" s="25">
        <f>VLOOKUP($A:$A,'3-Türkiye İhracat Göstergeleri'!$A:$P,11,0)</f>
        <v>54</v>
      </c>
      <c r="Y57" s="25">
        <f>VLOOKUP($A:$A,'3-Türkiye İhracat Göstergeleri'!$A:$P,12,0)</f>
        <v>0.2843156389533934</v>
      </c>
      <c r="Z57" s="25">
        <f>VLOOKUP($A:$A,'3-Türkiye İhracat Göstergeleri'!$A:$P,13,0)</f>
        <v>-8</v>
      </c>
      <c r="AA57" s="25">
        <f>VLOOKUP($A:$A,'3-Türkiye İhracat Göstergeleri'!$A:$P,14,0)</f>
        <v>1193</v>
      </c>
      <c r="AB57" s="25" t="str">
        <f>VLOOKUP($A:$A,'3-Türkiye İhracat Göstergeleri'!$A:$P,15,0)</f>
        <v>0.4</v>
      </c>
      <c r="AC57" s="25">
        <f>VLOOKUP($A:$A,'3-Türkiye İhracat Göstergeleri'!$A:$P,16,0)</f>
        <v>0</v>
      </c>
      <c r="AD57" s="25">
        <f>VLOOKUP($A:$A,'4-Dünya İthalat Göstergeleri'!$A:$M,2,0)</f>
        <v>3569</v>
      </c>
      <c r="AE57" s="29">
        <f>VLOOKUP($A:$A,'4-Dünya İthalat Göstergeleri'!$A:$M,3,0)</f>
        <v>-3467</v>
      </c>
      <c r="AF57" s="36">
        <f>VLOOKUP($A:$A,'4-Dünya İthalat Göstergeleri'!$A:$M,4,0)</f>
        <v>2205</v>
      </c>
      <c r="AG57" s="36" t="str">
        <f>VLOOKUP($A:$A,'4-Dünya İthalat Göstergeleri'!$A:$M,5,0)</f>
        <v>Tons</v>
      </c>
      <c r="AH57" s="36">
        <f>VLOOKUP($A:$A,'4-Dünya İthalat Göstergeleri'!$A:$M,6,0)</f>
        <v>1619</v>
      </c>
      <c r="AI57" s="25">
        <f>VLOOKUP($A:$A,'4-Dünya İthalat Göstergeleri'!$A:$M,7,0)</f>
        <v>-8</v>
      </c>
      <c r="AJ57" s="25">
        <f>VLOOKUP($A:$A,'4-Dünya İthalat Göstergeleri'!$A:$M,8,0)</f>
        <v>0</v>
      </c>
      <c r="AK57" s="25">
        <f>VLOOKUP($A:$A,'4-Dünya İthalat Göstergeleri'!$A:$M,9,0)</f>
        <v>-23</v>
      </c>
      <c r="AL57" s="25">
        <f>VLOOKUP($A:$A,'4-Dünya İthalat Göstergeleri'!$A:$M,10,0)</f>
        <v>0.2843156389533934</v>
      </c>
      <c r="AM57" s="25">
        <f>VLOOKUP($A:$A,'4-Dünya İthalat Göstergeleri'!$A:$M,11,0)</f>
        <v>1193</v>
      </c>
      <c r="AN57" s="25" t="str">
        <f>VLOOKUP($A:$A,'4-Dünya İthalat Göstergeleri'!$A:$M,12,0)</f>
        <v>0.4</v>
      </c>
      <c r="AO57" s="25">
        <f>VLOOKUP($A:$A,'4-Dünya İthalat Göstergeleri'!$A:$M,13,0)</f>
        <v>45506</v>
      </c>
      <c r="AP57" s="11">
        <f>VLOOKUP($A:$A,'5-Dünya Yıllar İhracatı'!$A:$H,2,0)</f>
        <v>122</v>
      </c>
      <c r="AQ57" s="11">
        <f>VLOOKUP($A:$A,'5-Dünya Yıllar İhracatı'!$A:$H,3,0)</f>
        <v>209</v>
      </c>
      <c r="AR57" s="11">
        <f>VLOOKUP($A:$A,'5-Dünya Yıllar İhracatı'!$A:$H,4,0)</f>
        <v>104</v>
      </c>
      <c r="AS57" s="11">
        <f>VLOOKUP($A:$A,'5-Dünya Yıllar İhracatı'!$A:$H,5,0)</f>
        <v>255</v>
      </c>
      <c r="AT57" s="12">
        <f>VLOOKUP($A:$A,'5-Dünya Yıllar İhracatı'!$A:$H,6,0)</f>
        <v>102</v>
      </c>
      <c r="AU57" s="12">
        <f>VLOOKUP($A:$A,'5-Dünya Yıllar İhracatı'!$A:$H,7,0)</f>
        <v>-60</v>
      </c>
      <c r="AV57" s="12">
        <f>VLOOKUP($A:$A,'5-Dünya Yıllar İhracatı'!$A:$H,8,0)</f>
        <v>9.4250793970536463E-3</v>
      </c>
      <c r="AW57" s="11">
        <f>VLOOKUP($A:$A,'6-Türkiye Yıllar İhracatı'!$A:$H,2,0)</f>
        <v>351</v>
      </c>
      <c r="AX57" s="11">
        <f>VLOOKUP($A:$A,'6-Türkiye Yıllar İhracatı'!$A:$H,3,0)</f>
        <v>0</v>
      </c>
      <c r="AY57" s="11">
        <f>VLOOKUP($A:$A,'6-Türkiye Yıllar İhracatı'!$A:$H,4,0)</f>
        <v>36</v>
      </c>
      <c r="AZ57" s="11">
        <f>VLOOKUP($A:$A,'6-Türkiye Yıllar İhracatı'!$A:$H,5,0)</f>
        <v>174</v>
      </c>
      <c r="BA57" s="12">
        <f>VLOOKUP($A:$A,'6-Türkiye Yıllar İhracatı'!$A:$H,6,0)</f>
        <v>184</v>
      </c>
      <c r="BB57" s="11">
        <f>VLOOKUP($A:$A,'6-Türkiye Yıllar İhracatı'!$A:$H,7,0)</f>
        <v>5.7471264367816088</v>
      </c>
      <c r="BC57" s="12">
        <f>VLOOKUP($A:$A,'6-Türkiye Yıllar İhracatı'!$A:$H,8,0)</f>
        <v>0.24282735502942962</v>
      </c>
      <c r="BD57" s="11">
        <f>VLOOKUP($A:$A,'7-Türkiye Çeyrek Yıllar İhracat'!$A:$G,2,0)</f>
        <v>63</v>
      </c>
      <c r="BE57" s="11">
        <f>VLOOKUP($A:$A,'7-Türkiye Çeyrek Yıllar İhracat'!$A:$G,3,0)</f>
        <v>0</v>
      </c>
      <c r="BF57" s="11">
        <f>VLOOKUP($A:$A,'7-Türkiye Çeyrek Yıllar İhracat'!$A:$G,4,0)</f>
        <v>0</v>
      </c>
      <c r="BG57" s="11">
        <f>VLOOKUP($A:$A,'7-Türkiye Çeyrek Yıllar İhracat'!$A:$G,5,0)</f>
        <v>0</v>
      </c>
      <c r="BH57" s="12">
        <f>VLOOKUP($A:$A,'7-Türkiye Çeyrek Yıllar İhracat'!$A:$G,6,0)</f>
        <v>0</v>
      </c>
      <c r="BI57" s="12">
        <f>VLOOKUP($A:$A,'7-Türkiye Çeyrek Yıllar İhracat'!$A:$G,7,0)</f>
        <v>-100</v>
      </c>
      <c r="BJ57" s="11">
        <f>VLOOKUP($A:$A,'8-Türkiye Yıllar İhracat Birim '!$A:$H,2,0)</f>
        <v>2639</v>
      </c>
      <c r="BK57" s="11">
        <f>VLOOKUP($A:$A,'8-Türkiye Yıllar İhracat Birim '!$A:$H,3,0)</f>
        <v>0</v>
      </c>
      <c r="BL57" s="11">
        <f>VLOOKUP($A:$A,'8-Türkiye Yıllar İhracat Birim '!$A:$H,4,0)</f>
        <v>3600</v>
      </c>
      <c r="BM57" s="11">
        <f>VLOOKUP($A:$A,'8-Türkiye Yıllar İhracat Birim '!$A:$H,5,0)</f>
        <v>2719</v>
      </c>
      <c r="BN57" s="11">
        <f>VLOOKUP($A:$A,'8-Türkiye Yıllar İhracat Birim '!$A:$H,6,0)</f>
        <v>2921</v>
      </c>
      <c r="BO57" s="11">
        <f>VLOOKUP($A:$A,'8-Türkiye Yıllar İhracat Birim '!$A:$H,7,0)</f>
        <v>184</v>
      </c>
      <c r="BP57" s="12">
        <f>VLOOKUP($A:$A,'8-Türkiye Yıllar İhracat Birim '!$A:$H,8,0)</f>
        <v>63</v>
      </c>
      <c r="BQ57" s="2">
        <f>VLOOKUP($A:$A,'9-Dünya Yıllar İthaları Birim F'!$A:$N,2,0)</f>
        <v>2716</v>
      </c>
      <c r="BR57" s="2" t="str">
        <f>VLOOKUP($A:$A,'9-Dünya Yıllar İthaları Birim F'!$A:$N,3,0)</f>
        <v>US Dollar/Tons</v>
      </c>
      <c r="BS57" s="2">
        <f>VLOOKUP($A:$A,'9-Dünya Yıllar İthaları Birim F'!$A:$N,4,0)</f>
        <v>2313</v>
      </c>
      <c r="BT57" s="2" t="str">
        <f>VLOOKUP($A:$A,'9-Dünya Yıllar İthaları Birim F'!$A:$N,5,0)</f>
        <v>US Dollar/Tons</v>
      </c>
      <c r="BU57" s="2">
        <f>VLOOKUP($A:$A,'9-Dünya Yıllar İthaları Birim F'!$A:$N,6,0)</f>
        <v>1979</v>
      </c>
      <c r="BV57" s="2" t="str">
        <f>VLOOKUP($A:$A,'9-Dünya Yıllar İthaları Birim F'!$A:$N,7,0)</f>
        <v>US Dollar/Tons</v>
      </c>
      <c r="BW57" s="2">
        <f>VLOOKUP($A:$A,'9-Dünya Yıllar İthaları Birim F'!$A:$N,8,0)</f>
        <v>2871</v>
      </c>
      <c r="BX57" s="2" t="str">
        <f>VLOOKUP($A:$A,'9-Dünya Yıllar İthaları Birim F'!$A:$N,9,0)</f>
        <v>US Dollar/Tons</v>
      </c>
      <c r="BY57" s="2">
        <f>VLOOKUP($A:$A,'9-Dünya Yıllar İthaları Birim F'!$A:$N,10,0)</f>
        <v>1619</v>
      </c>
      <c r="BZ57" s="2" t="str">
        <f>VLOOKUP($A:$A,'9-Dünya Yıllar İthaları Birim F'!$A:$N,11,0)</f>
        <v>US Dollar/Tons</v>
      </c>
      <c r="CA57" s="2">
        <f>VLOOKUP($A:$A,'9-Dünya Yıllar İthaları Birim F'!$A:$N,12,0)</f>
        <v>3569</v>
      </c>
      <c r="CB57" s="2">
        <f>VLOOKUP($A:$A,'9-Dünya Yıllar İthaları Birim F'!$A:$N,13,0)</f>
        <v>2205</v>
      </c>
      <c r="CC57" s="2" t="str">
        <f>VLOOKUP($A:$A,'9-Dünya Yıllar İthaları Birim F'!$A:$N,14,0)</f>
        <v>Tons</v>
      </c>
    </row>
    <row r="58" spans="1:81" x14ac:dyDescent="0.3">
      <c r="A58" s="8" t="s">
        <v>67</v>
      </c>
      <c r="B58" s="9">
        <v>3168</v>
      </c>
      <c r="C58" s="9">
        <v>2699</v>
      </c>
      <c r="D58" s="9">
        <v>3793</v>
      </c>
      <c r="E58" s="9">
        <v>3931</v>
      </c>
      <c r="F58" s="49">
        <v>3497</v>
      </c>
      <c r="G58" s="49">
        <f t="shared" si="0"/>
        <v>-11.040447723225641</v>
      </c>
      <c r="H58" s="49">
        <f t="shared" si="1"/>
        <v>0.27858104501748604</v>
      </c>
      <c r="I58" s="9">
        <f>VLOOKUP($A:$A,'2-Dünya Çeyrek Yıllar İthalatı'!$A:$G,2,0)</f>
        <v>731</v>
      </c>
      <c r="J58" s="9">
        <f>VLOOKUP($A:$A,'2-Dünya Çeyrek Yıllar İthalatı'!$A:$G,3,0)</f>
        <v>706</v>
      </c>
      <c r="K58" s="9">
        <f>VLOOKUP($A:$A,'2-Dünya Çeyrek Yıllar İthalatı'!$A:$G,4,0)</f>
        <v>767</v>
      </c>
      <c r="L58" s="9">
        <f>VLOOKUP($A:$A,'2-Dünya Çeyrek Yıllar İthalatı'!$A:$G,5,0)</f>
        <v>1102</v>
      </c>
      <c r="M58" s="10">
        <f>VLOOKUP($A:$A,'2-Dünya Çeyrek Yıllar İthalatı'!$A:$G,6,0)</f>
        <v>769</v>
      </c>
      <c r="N58" s="10">
        <f>VLOOKUP($A:$A,'2-Dünya Çeyrek Yıllar İthalatı'!$A:$G,7,0)</f>
        <v>5.198358413132695</v>
      </c>
      <c r="O58" s="8">
        <f>VLOOKUP($A:$A,'3-Türkiye İhracat Göstergeleri'!$A:$P,2,0)</f>
        <v>11</v>
      </c>
      <c r="P58" s="27">
        <f>VLOOKUP($A:$A,'3-Türkiye İhracat Göstergeleri'!$A:$P,3,0)</f>
        <v>9</v>
      </c>
      <c r="Q58" s="27">
        <f>VLOOKUP($A:$A,'3-Türkiye İhracat Göstergeleri'!$A:$P,4,0)</f>
        <v>1.4516852746324598E-2</v>
      </c>
      <c r="R58" s="27">
        <f>VLOOKUP($A:$A,'3-Türkiye İhracat Göstergeleri'!$A:$P,5,0)</f>
        <v>1</v>
      </c>
      <c r="S58" s="27" t="str">
        <f>VLOOKUP($A:$A,'3-Türkiye İhracat Göstergeleri'!$A:$P,6,0)</f>
        <v>Tons</v>
      </c>
      <c r="T58" s="27">
        <f>VLOOKUP($A:$A,'3-Türkiye İhracat Göstergeleri'!$A:$P,7,0)</f>
        <v>11000</v>
      </c>
      <c r="U58" s="27">
        <f>VLOOKUP($A:$A,'3-Türkiye İhracat Göstergeleri'!$A:$P,8,0)</f>
        <v>-26</v>
      </c>
      <c r="V58" s="27">
        <f>VLOOKUP($A:$A,'3-Türkiye İhracat Göstergeleri'!$A:$P,9,0)</f>
        <v>-29</v>
      </c>
      <c r="W58" s="27">
        <f>VLOOKUP($A:$A,'3-Türkiye İhracat Göstergeleri'!$A:$P,10,0)</f>
        <v>-52</v>
      </c>
      <c r="X58" s="27">
        <f>VLOOKUP($A:$A,'3-Türkiye İhracat Göstergeleri'!$A:$P,11,0)</f>
        <v>55</v>
      </c>
      <c r="Y58" s="27">
        <f>VLOOKUP($A:$A,'3-Türkiye İhracat Göstergeleri'!$A:$P,12,0)</f>
        <v>0.27857993539367237</v>
      </c>
      <c r="Z58" s="27">
        <f>VLOOKUP($A:$A,'3-Türkiye İhracat Göstergeleri'!$A:$P,13,0)</f>
        <v>6</v>
      </c>
      <c r="AA58" s="27">
        <f>VLOOKUP($A:$A,'3-Türkiye İhracat Göstergeleri'!$A:$P,14,0)</f>
        <v>1226</v>
      </c>
      <c r="AB58" s="27" t="str">
        <f>VLOOKUP($A:$A,'3-Türkiye İhracat Göstergeleri'!$A:$P,15,0)</f>
        <v>0.22</v>
      </c>
      <c r="AC58" s="27">
        <f>VLOOKUP($A:$A,'3-Türkiye İhracat Göstergeleri'!$A:$P,16,0)</f>
        <v>0</v>
      </c>
      <c r="AD58" s="27">
        <f>VLOOKUP($A:$A,'4-Dünya İthalat Göstergeleri'!$A:$M,2,0)</f>
        <v>3497</v>
      </c>
      <c r="AE58" s="28">
        <f>VLOOKUP($A:$A,'4-Dünya İthalat Göstergeleri'!$A:$M,3,0)</f>
        <v>-260</v>
      </c>
      <c r="AF58" s="27">
        <f>VLOOKUP($A:$A,'4-Dünya İthalat Göstergeleri'!$A:$M,4,0)</f>
        <v>613</v>
      </c>
      <c r="AG58" s="27" t="str">
        <f>VLOOKUP($A:$A,'4-Dünya İthalat Göstergeleri'!$A:$M,5,0)</f>
        <v>Tons</v>
      </c>
      <c r="AH58" s="27">
        <f>VLOOKUP($A:$A,'4-Dünya İthalat Göstergeleri'!$A:$M,6,0)</f>
        <v>5705</v>
      </c>
      <c r="AI58" s="27">
        <f>VLOOKUP($A:$A,'4-Dünya İthalat Göstergeleri'!$A:$M,7,0)</f>
        <v>6</v>
      </c>
      <c r="AJ58" s="27">
        <f>VLOOKUP($A:$A,'4-Dünya İthalat Göstergeleri'!$A:$M,8,0)</f>
        <v>0</v>
      </c>
      <c r="AK58" s="27">
        <f>VLOOKUP($A:$A,'4-Dünya İthalat Göstergeleri'!$A:$M,9,0)</f>
        <v>-11</v>
      </c>
      <c r="AL58" s="27">
        <f>VLOOKUP($A:$A,'4-Dünya İthalat Göstergeleri'!$A:$M,10,0)</f>
        <v>0.27857993539367237</v>
      </c>
      <c r="AM58" s="27">
        <f>VLOOKUP($A:$A,'4-Dünya İthalat Göstergeleri'!$A:$M,11,0)</f>
        <v>1226</v>
      </c>
      <c r="AN58" s="27" t="str">
        <f>VLOOKUP($A:$A,'4-Dünya İthalat Göstergeleri'!$A:$M,12,0)</f>
        <v>0.22</v>
      </c>
      <c r="AO58" s="27">
        <f>VLOOKUP($A:$A,'4-Dünya İthalat Göstergeleri'!$A:$M,13,0)</f>
        <v>45506</v>
      </c>
      <c r="AP58" s="9">
        <f>VLOOKUP($A:$A,'5-Dünya Yıllar İhracatı'!$A:$H,2,0)</f>
        <v>5049</v>
      </c>
      <c r="AQ58" s="9">
        <f>VLOOKUP($A:$A,'5-Dünya Yıllar İhracatı'!$A:$H,3,0)</f>
        <v>3560</v>
      </c>
      <c r="AR58" s="9">
        <f>VLOOKUP($A:$A,'5-Dünya Yıllar İhracatı'!$A:$H,4,0)</f>
        <v>3832</v>
      </c>
      <c r="AS58" s="9">
        <f>VLOOKUP($A:$A,'5-Dünya Yıllar İhracatı'!$A:$H,5,0)</f>
        <v>3023</v>
      </c>
      <c r="AT58" s="10">
        <f>VLOOKUP($A:$A,'5-Dünya Yıllar İhracatı'!$A:$H,6,0)</f>
        <v>3237</v>
      </c>
      <c r="AU58" s="10">
        <f>VLOOKUP($A:$A,'5-Dünya Yıllar İhracatı'!$A:$H,7,0)</f>
        <v>7.0790605358914984</v>
      </c>
      <c r="AV58" s="10">
        <f>VLOOKUP($A:$A,'5-Dünya Yıllar İhracatı'!$A:$H,8,0)</f>
        <v>0.29910766674767308</v>
      </c>
      <c r="AW58" s="9">
        <f>VLOOKUP($A:$A,'6-Türkiye Yıllar İhracatı'!$A:$H,2,0)</f>
        <v>42</v>
      </c>
      <c r="AX58" s="9">
        <f>VLOOKUP($A:$A,'6-Türkiye Yıllar İhracatı'!$A:$H,3,0)</f>
        <v>33</v>
      </c>
      <c r="AY58" s="9">
        <f>VLOOKUP($A:$A,'6-Türkiye Yıllar İhracatı'!$A:$H,4,0)</f>
        <v>23</v>
      </c>
      <c r="AZ58" s="9">
        <f>VLOOKUP($A:$A,'6-Türkiye Yıllar İhracatı'!$A:$H,5,0)</f>
        <v>23</v>
      </c>
      <c r="BA58" s="10">
        <f>VLOOKUP($A:$A,'6-Türkiye Yıllar İhracatı'!$A:$H,6,0)</f>
        <v>11</v>
      </c>
      <c r="BB58" s="9">
        <f>VLOOKUP($A:$A,'6-Türkiye Yıllar İhracatı'!$A:$H,7,0)</f>
        <v>-52.173913043478258</v>
      </c>
      <c r="BC58" s="10">
        <f>VLOOKUP($A:$A,'6-Türkiye Yıllar İhracatı'!$A:$H,8,0)</f>
        <v>1.4516852746324598E-2</v>
      </c>
      <c r="BD58" s="9">
        <f>VLOOKUP($A:$A,'7-Türkiye Çeyrek Yıllar İhracat'!$A:$G,2,0)</f>
        <v>0</v>
      </c>
      <c r="BE58" s="9">
        <f>VLOOKUP($A:$A,'7-Türkiye Çeyrek Yıllar İhracat'!$A:$G,3,0)</f>
        <v>3</v>
      </c>
      <c r="BF58" s="9">
        <f>VLOOKUP($A:$A,'7-Türkiye Çeyrek Yıllar İhracat'!$A:$G,4,0)</f>
        <v>0</v>
      </c>
      <c r="BG58" s="9">
        <f>VLOOKUP($A:$A,'7-Türkiye Çeyrek Yıllar İhracat'!$A:$G,5,0)</f>
        <v>1</v>
      </c>
      <c r="BH58" s="10">
        <f>VLOOKUP($A:$A,'7-Türkiye Çeyrek Yıllar İhracat'!$A:$G,6,0)</f>
        <v>0</v>
      </c>
      <c r="BI58" s="12">
        <f>VLOOKUP($A:$A,'7-Türkiye Çeyrek Yıllar İhracat'!$A:$G,7,0)</f>
        <v>100</v>
      </c>
      <c r="BJ58" s="9">
        <f>VLOOKUP($A:$A,'8-Türkiye Yıllar İhracat Birim '!$A:$H,2,0)</f>
        <v>5250</v>
      </c>
      <c r="BK58" s="9">
        <f>VLOOKUP($A:$A,'8-Türkiye Yıllar İhracat Birim '!$A:$H,3,0)</f>
        <v>33000</v>
      </c>
      <c r="BL58" s="9">
        <f>VLOOKUP($A:$A,'8-Türkiye Yıllar İhracat Birim '!$A:$H,4,0)</f>
        <v>23000</v>
      </c>
      <c r="BM58" s="9">
        <f>VLOOKUP($A:$A,'8-Türkiye Yıllar İhracat Birim '!$A:$H,5,0)</f>
        <v>11500</v>
      </c>
      <c r="BN58" s="9">
        <f>VLOOKUP($A:$A,'8-Türkiye Yıllar İhracat Birim '!$A:$H,6,0)</f>
        <v>11000</v>
      </c>
      <c r="BO58" s="9">
        <f>VLOOKUP($A:$A,'8-Türkiye Yıllar İhracat Birim '!$A:$H,7,0)</f>
        <v>11</v>
      </c>
      <c r="BP58" s="10">
        <f>VLOOKUP($A:$A,'8-Türkiye Yıllar İhracat Birim '!$A:$H,8,0)</f>
        <v>1</v>
      </c>
      <c r="BQ58" s="2">
        <f>VLOOKUP($A:$A,'9-Dünya Yıllar İthaları Birim F'!$A:$N,2,0)</f>
        <v>4632</v>
      </c>
      <c r="BR58" s="2" t="str">
        <f>VLOOKUP($A:$A,'9-Dünya Yıllar İthaları Birim F'!$A:$N,3,0)</f>
        <v>US Dollar/Tons</v>
      </c>
      <c r="BS58" s="2">
        <f>VLOOKUP($A:$A,'9-Dünya Yıllar İthaları Birim F'!$A:$N,4,0)</f>
        <v>4417</v>
      </c>
      <c r="BT58" s="2" t="str">
        <f>VLOOKUP($A:$A,'9-Dünya Yıllar İthaları Birim F'!$A:$N,5,0)</f>
        <v>US Dollar/Tons</v>
      </c>
      <c r="BU58" s="2">
        <f>VLOOKUP($A:$A,'9-Dünya Yıllar İthaları Birim F'!$A:$N,6,0)</f>
        <v>4636</v>
      </c>
      <c r="BV58" s="2" t="str">
        <f>VLOOKUP($A:$A,'9-Dünya Yıllar İthaları Birim F'!$A:$N,7,0)</f>
        <v>US Dollar/Tons</v>
      </c>
      <c r="BW58" s="2">
        <f>VLOOKUP($A:$A,'9-Dünya Yıllar İthaları Birim F'!$A:$N,8,0)</f>
        <v>5022</v>
      </c>
      <c r="BX58" s="2" t="str">
        <f>VLOOKUP($A:$A,'9-Dünya Yıllar İthaları Birim F'!$A:$N,9,0)</f>
        <v>US Dollar/Tons</v>
      </c>
      <c r="BY58" s="2">
        <f>VLOOKUP($A:$A,'9-Dünya Yıllar İthaları Birim F'!$A:$N,10,0)</f>
        <v>5705</v>
      </c>
      <c r="BZ58" s="2" t="str">
        <f>VLOOKUP($A:$A,'9-Dünya Yıllar İthaları Birim F'!$A:$N,11,0)</f>
        <v>US Dollar/Tons</v>
      </c>
      <c r="CA58" s="2">
        <f>VLOOKUP($A:$A,'9-Dünya Yıllar İthaları Birim F'!$A:$N,12,0)</f>
        <v>3497</v>
      </c>
      <c r="CB58" s="2">
        <f>VLOOKUP($A:$A,'9-Dünya Yıllar İthaları Birim F'!$A:$N,13,0)</f>
        <v>613</v>
      </c>
      <c r="CC58" s="2" t="str">
        <f>VLOOKUP($A:$A,'9-Dünya Yıllar İthaları Birim F'!$A:$N,14,0)</f>
        <v>Tons</v>
      </c>
    </row>
    <row r="59" spans="1:81" x14ac:dyDescent="0.3">
      <c r="A59" s="6" t="s">
        <v>68</v>
      </c>
      <c r="B59" s="11">
        <v>3207</v>
      </c>
      <c r="C59" s="11">
        <v>3900</v>
      </c>
      <c r="D59" s="11">
        <v>4681</v>
      </c>
      <c r="E59" s="11">
        <v>4158</v>
      </c>
      <c r="F59" s="50">
        <v>3379</v>
      </c>
      <c r="G59" s="50">
        <f t="shared" si="0"/>
        <v>-18.734968734968735</v>
      </c>
      <c r="H59" s="50">
        <f t="shared" si="1"/>
        <v>0.26918082674123112</v>
      </c>
      <c r="I59" s="11" t="e">
        <f>VLOOKUP($A:$A,'2-Dünya Çeyrek Yıllar İthalatı'!$A:$G,2,0)</f>
        <v>#N/A</v>
      </c>
      <c r="J59" s="11" t="e">
        <f>VLOOKUP($A:$A,'2-Dünya Çeyrek Yıllar İthalatı'!$A:$G,3,0)</f>
        <v>#N/A</v>
      </c>
      <c r="K59" s="11" t="e">
        <f>VLOOKUP($A:$A,'2-Dünya Çeyrek Yıllar İthalatı'!$A:$G,4,0)</f>
        <v>#N/A</v>
      </c>
      <c r="L59" s="11" t="e">
        <f>VLOOKUP($A:$A,'2-Dünya Çeyrek Yıllar İthalatı'!$A:$G,5,0)</f>
        <v>#N/A</v>
      </c>
      <c r="M59" s="12" t="e">
        <f>VLOOKUP($A:$A,'2-Dünya Çeyrek Yıllar İthalatı'!$A:$G,6,0)</f>
        <v>#N/A</v>
      </c>
      <c r="N59" s="12" t="e">
        <f>VLOOKUP($A:$A,'2-Dünya Çeyrek Yıllar İthalatı'!$A:$G,7,0)</f>
        <v>#N/A</v>
      </c>
      <c r="O59" s="6">
        <f>VLOOKUP($A:$A,'3-Türkiye İhracat Göstergeleri'!$A:$P,2,0)</f>
        <v>122</v>
      </c>
      <c r="P59" s="25">
        <f>VLOOKUP($A:$A,'3-Türkiye İhracat Göstergeleri'!$A:$P,3,0)</f>
        <v>122</v>
      </c>
      <c r="Q59" s="25">
        <f>VLOOKUP($A:$A,'3-Türkiye İhracat Göstergeleri'!$A:$P,4,0)</f>
        <v>0.16100509409560007</v>
      </c>
      <c r="R59" s="25">
        <f>VLOOKUP($A:$A,'3-Türkiye İhracat Göstergeleri'!$A:$P,5,0)</f>
        <v>54</v>
      </c>
      <c r="S59" s="25" t="str">
        <f>VLOOKUP($A:$A,'3-Türkiye İhracat Göstergeleri'!$A:$P,6,0)</f>
        <v>Tons</v>
      </c>
      <c r="T59" s="25">
        <f>VLOOKUP($A:$A,'3-Türkiye İhracat Göstergeleri'!$A:$P,7,0)</f>
        <v>2259</v>
      </c>
      <c r="U59" s="25">
        <f>VLOOKUP($A:$A,'3-Türkiye İhracat Göstergeleri'!$A:$P,8,0)</f>
        <v>-38</v>
      </c>
      <c r="V59" s="25">
        <f>VLOOKUP($A:$A,'3-Türkiye İhracat Göstergeleri'!$A:$P,9,0)</f>
        <v>-40</v>
      </c>
      <c r="W59" s="25">
        <f>VLOOKUP($A:$A,'3-Türkiye İhracat Göstergeleri'!$A:$P,10,0)</f>
        <v>-73</v>
      </c>
      <c r="X59" s="25">
        <f>VLOOKUP($A:$A,'3-Türkiye İhracat Göstergeleri'!$A:$P,11,0)</f>
        <v>56</v>
      </c>
      <c r="Y59" s="25">
        <f>VLOOKUP($A:$A,'3-Türkiye İhracat Göstergeleri'!$A:$P,12,0)</f>
        <v>0.26917975455968518</v>
      </c>
      <c r="Z59" s="25">
        <f>VLOOKUP($A:$A,'3-Türkiye İhracat Göstergeleri'!$A:$P,13,0)</f>
        <v>2</v>
      </c>
      <c r="AA59" s="25">
        <f>VLOOKUP($A:$A,'3-Türkiye İhracat Göstergeleri'!$A:$P,14,0)</f>
        <v>4224</v>
      </c>
      <c r="AB59" s="25" t="str">
        <f>VLOOKUP($A:$A,'3-Türkiye İhracat Göstergeleri'!$A:$P,15,0)</f>
        <v>0.18</v>
      </c>
      <c r="AC59" s="25">
        <f>VLOOKUP($A:$A,'3-Türkiye İhracat Göstergeleri'!$A:$P,16,0)</f>
        <v>0</v>
      </c>
      <c r="AD59" s="25">
        <f>VLOOKUP($A:$A,'4-Dünya İthalat Göstergeleri'!$A:$M,2,0)</f>
        <v>3379</v>
      </c>
      <c r="AE59" s="29">
        <f>VLOOKUP($A:$A,'4-Dünya İthalat Göstergeleri'!$A:$M,3,0)</f>
        <v>-3293</v>
      </c>
      <c r="AF59" s="25">
        <f>VLOOKUP($A:$A,'4-Dünya İthalat Göstergeleri'!$A:$M,4,0)</f>
        <v>1559</v>
      </c>
      <c r="AG59" s="25" t="str">
        <f>VLOOKUP($A:$A,'4-Dünya İthalat Göstergeleri'!$A:$M,5,0)</f>
        <v>Tons</v>
      </c>
      <c r="AH59" s="25">
        <f>VLOOKUP($A:$A,'4-Dünya İthalat Göstergeleri'!$A:$M,6,0)</f>
        <v>2167</v>
      </c>
      <c r="AI59" s="25">
        <f>VLOOKUP($A:$A,'4-Dünya İthalat Göstergeleri'!$A:$M,7,0)</f>
        <v>2</v>
      </c>
      <c r="AJ59" s="25">
        <f>VLOOKUP($A:$A,'4-Dünya İthalat Göstergeleri'!$A:$M,8,0)</f>
        <v>-2</v>
      </c>
      <c r="AK59" s="25">
        <f>VLOOKUP($A:$A,'4-Dünya İthalat Göstergeleri'!$A:$M,9,0)</f>
        <v>-19</v>
      </c>
      <c r="AL59" s="25">
        <f>VLOOKUP($A:$A,'4-Dünya İthalat Göstergeleri'!$A:$M,10,0)</f>
        <v>0.26917975455968518</v>
      </c>
      <c r="AM59" s="25">
        <f>VLOOKUP($A:$A,'4-Dünya İthalat Göstergeleri'!$A:$M,11,0)</f>
        <v>4224</v>
      </c>
      <c r="AN59" s="25" t="str">
        <f>VLOOKUP($A:$A,'4-Dünya İthalat Göstergeleri'!$A:$M,12,0)</f>
        <v>0.18</v>
      </c>
      <c r="AO59" s="25">
        <f>VLOOKUP($A:$A,'4-Dünya İthalat Göstergeleri'!$A:$M,13,0)</f>
        <v>22</v>
      </c>
      <c r="AP59" s="11">
        <f>VLOOKUP($A:$A,'5-Dünya Yıllar İhracatı'!$A:$H,2,0)</f>
        <v>73</v>
      </c>
      <c r="AQ59" s="11">
        <f>VLOOKUP($A:$A,'5-Dünya Yıllar İhracatı'!$A:$H,3,0)</f>
        <v>31</v>
      </c>
      <c r="AR59" s="11">
        <f>VLOOKUP($A:$A,'5-Dünya Yıllar İhracatı'!$A:$H,4,0)</f>
        <v>165</v>
      </c>
      <c r="AS59" s="11">
        <f>VLOOKUP($A:$A,'5-Dünya Yıllar İhracatı'!$A:$H,5,0)</f>
        <v>163</v>
      </c>
      <c r="AT59" s="12">
        <f>VLOOKUP($A:$A,'5-Dünya Yıllar İhracatı'!$A:$H,6,0)</f>
        <v>86</v>
      </c>
      <c r="AU59" s="12">
        <f>VLOOKUP($A:$A,'5-Dünya Yıllar İhracatı'!$A:$H,7,0)</f>
        <v>-47.239263803680984</v>
      </c>
      <c r="AV59" s="12">
        <f>VLOOKUP($A:$A,'5-Dünya Yıllar İhracatı'!$A:$H,8,0)</f>
        <v>7.9466355700648396E-3</v>
      </c>
      <c r="AW59" s="11">
        <f>VLOOKUP($A:$A,'6-Türkiye Yıllar İhracatı'!$A:$H,2,0)</f>
        <v>1271</v>
      </c>
      <c r="AX59" s="11">
        <f>VLOOKUP($A:$A,'6-Türkiye Yıllar İhracatı'!$A:$H,3,0)</f>
        <v>463</v>
      </c>
      <c r="AY59" s="11">
        <f>VLOOKUP($A:$A,'6-Türkiye Yıllar İhracatı'!$A:$H,4,0)</f>
        <v>414</v>
      </c>
      <c r="AZ59" s="11">
        <f>VLOOKUP($A:$A,'6-Türkiye Yıllar İhracatı'!$A:$H,5,0)</f>
        <v>450</v>
      </c>
      <c r="BA59" s="12">
        <f>VLOOKUP($A:$A,'6-Türkiye Yıllar İhracatı'!$A:$H,6,0)</f>
        <v>122</v>
      </c>
      <c r="BB59" s="11">
        <f>VLOOKUP($A:$A,'6-Türkiye Yıllar İhracatı'!$A:$H,7,0)</f>
        <v>-72.888888888888886</v>
      </c>
      <c r="BC59" s="12">
        <f>VLOOKUP($A:$A,'6-Türkiye Yıllar İhracatı'!$A:$H,8,0)</f>
        <v>0.16100509409560007</v>
      </c>
      <c r="BD59" s="11">
        <f>VLOOKUP($A:$A,'7-Türkiye Çeyrek Yıllar İhracat'!$A:$G,2,0)</f>
        <v>0</v>
      </c>
      <c r="BE59" s="11">
        <f>VLOOKUP($A:$A,'7-Türkiye Çeyrek Yıllar İhracat'!$A:$G,3,0)</f>
        <v>54</v>
      </c>
      <c r="BF59" s="11">
        <f>VLOOKUP($A:$A,'7-Türkiye Çeyrek Yıllar İhracat'!$A:$G,4,0)</f>
        <v>1</v>
      </c>
      <c r="BG59" s="11">
        <f>VLOOKUP($A:$A,'7-Türkiye Çeyrek Yıllar İhracat'!$A:$G,5,0)</f>
        <v>63</v>
      </c>
      <c r="BH59" s="12">
        <f>VLOOKUP($A:$A,'7-Türkiye Çeyrek Yıllar İhracat'!$A:$G,6,0)</f>
        <v>6</v>
      </c>
      <c r="BI59" s="12">
        <f>VLOOKUP($A:$A,'7-Türkiye Çeyrek Yıllar İhracat'!$A:$G,7,0)</f>
        <v>100</v>
      </c>
      <c r="BJ59" s="11">
        <f>VLOOKUP($A:$A,'8-Türkiye Yıllar İhracat Birim '!$A:$H,2,0)</f>
        <v>2063</v>
      </c>
      <c r="BK59" s="11">
        <f>VLOOKUP($A:$A,'8-Türkiye Yıllar İhracat Birim '!$A:$H,3,0)</f>
        <v>1929</v>
      </c>
      <c r="BL59" s="11">
        <f>VLOOKUP($A:$A,'8-Türkiye Yıllar İhracat Birim '!$A:$H,4,0)</f>
        <v>2671</v>
      </c>
      <c r="BM59" s="11">
        <f>VLOOKUP($A:$A,'8-Türkiye Yıllar İhracat Birim '!$A:$H,5,0)</f>
        <v>2296</v>
      </c>
      <c r="BN59" s="11">
        <f>VLOOKUP($A:$A,'8-Türkiye Yıllar İhracat Birim '!$A:$H,6,0)</f>
        <v>2259</v>
      </c>
      <c r="BO59" s="11">
        <f>VLOOKUP($A:$A,'8-Türkiye Yıllar İhracat Birim '!$A:$H,7,0)</f>
        <v>122</v>
      </c>
      <c r="BP59" s="12">
        <f>VLOOKUP($A:$A,'8-Türkiye Yıllar İhracat Birim '!$A:$H,8,0)</f>
        <v>54</v>
      </c>
      <c r="BQ59" s="2">
        <f>VLOOKUP($A:$A,'9-Dünya Yıllar İthaları Birim F'!$A:$N,2,0)</f>
        <v>1998</v>
      </c>
      <c r="BR59" s="2" t="str">
        <f>VLOOKUP($A:$A,'9-Dünya Yıllar İthaları Birim F'!$A:$N,3,0)</f>
        <v>US Dollar/Tons</v>
      </c>
      <c r="BS59" s="2">
        <f>VLOOKUP($A:$A,'9-Dünya Yıllar İthaları Birim F'!$A:$N,4,0)</f>
        <v>2037</v>
      </c>
      <c r="BT59" s="2" t="str">
        <f>VLOOKUP($A:$A,'9-Dünya Yıllar İthaları Birim F'!$A:$N,5,0)</f>
        <v>US Dollar/Tons</v>
      </c>
      <c r="BU59" s="2">
        <f>VLOOKUP($A:$A,'9-Dünya Yıllar İthaları Birim F'!$A:$N,6,0)</f>
        <v>2290</v>
      </c>
      <c r="BV59" s="2" t="str">
        <f>VLOOKUP($A:$A,'9-Dünya Yıllar İthaları Birim F'!$A:$N,7,0)</f>
        <v>US Dollar/Tons</v>
      </c>
      <c r="BW59" s="2">
        <f>VLOOKUP($A:$A,'9-Dünya Yıllar İthaları Birim F'!$A:$N,8,0)</f>
        <v>2594</v>
      </c>
      <c r="BX59" s="2" t="str">
        <f>VLOOKUP($A:$A,'9-Dünya Yıllar İthaları Birim F'!$A:$N,9,0)</f>
        <v>US Dollar/Tons</v>
      </c>
      <c r="BY59" s="2">
        <f>VLOOKUP($A:$A,'9-Dünya Yıllar İthaları Birim F'!$A:$N,10,0)</f>
        <v>2167</v>
      </c>
      <c r="BZ59" s="2" t="str">
        <f>VLOOKUP($A:$A,'9-Dünya Yıllar İthaları Birim F'!$A:$N,11,0)</f>
        <v>US Dollar/Tons</v>
      </c>
      <c r="CA59" s="2">
        <f>VLOOKUP($A:$A,'9-Dünya Yıllar İthaları Birim F'!$A:$N,12,0)</f>
        <v>3379</v>
      </c>
      <c r="CB59" s="2">
        <f>VLOOKUP($A:$A,'9-Dünya Yıllar İthaları Birim F'!$A:$N,13,0)</f>
        <v>1559</v>
      </c>
      <c r="CC59" s="2" t="str">
        <f>VLOOKUP($A:$A,'9-Dünya Yıllar İthaları Birim F'!$A:$N,14,0)</f>
        <v>Tons</v>
      </c>
    </row>
    <row r="60" spans="1:81" x14ac:dyDescent="0.3">
      <c r="A60" s="8" t="s">
        <v>69</v>
      </c>
      <c r="B60" s="9">
        <v>0</v>
      </c>
      <c r="C60" s="9">
        <v>13</v>
      </c>
      <c r="D60" s="9">
        <v>155</v>
      </c>
      <c r="E60" s="13">
        <v>4513</v>
      </c>
      <c r="F60" s="51">
        <v>3305</v>
      </c>
      <c r="G60" s="51">
        <f t="shared" si="0"/>
        <v>-26.76711721692887</v>
      </c>
      <c r="H60" s="51">
        <f t="shared" si="1"/>
        <v>0.26328577460188485</v>
      </c>
      <c r="I60" s="9" t="e">
        <f>VLOOKUP($A:$A,'2-Dünya Çeyrek Yıllar İthalatı'!$A:$G,2,0)</f>
        <v>#N/A</v>
      </c>
      <c r="J60" s="9" t="e">
        <f>VLOOKUP($A:$A,'2-Dünya Çeyrek Yıllar İthalatı'!$A:$G,3,0)</f>
        <v>#N/A</v>
      </c>
      <c r="K60" s="9" t="e">
        <f>VLOOKUP($A:$A,'2-Dünya Çeyrek Yıllar İthalatı'!$A:$G,4,0)</f>
        <v>#N/A</v>
      </c>
      <c r="L60" s="9" t="e">
        <f>VLOOKUP($A:$A,'2-Dünya Çeyrek Yıllar İthalatı'!$A:$G,5,0)</f>
        <v>#N/A</v>
      </c>
      <c r="M60" s="10" t="e">
        <f>VLOOKUP($A:$A,'2-Dünya Çeyrek Yıllar İthalatı'!$A:$G,6,0)</f>
        <v>#N/A</v>
      </c>
      <c r="N60" s="10" t="e">
        <f>VLOOKUP($A:$A,'2-Dünya Çeyrek Yıllar İthalatı'!$A:$G,7,0)</f>
        <v>#N/A</v>
      </c>
      <c r="O60" s="8">
        <f>VLOOKUP($A:$A,'3-Türkiye İhracat Göstergeleri'!$A:$P,2,0)</f>
        <v>0</v>
      </c>
      <c r="P60" s="27">
        <f>VLOOKUP($A:$A,'3-Türkiye İhracat Göstergeleri'!$A:$P,3,0)</f>
        <v>0</v>
      </c>
      <c r="Q60" s="27">
        <f>VLOOKUP($A:$A,'3-Türkiye İhracat Göstergeleri'!$A:$P,4,0)</f>
        <v>0</v>
      </c>
      <c r="R60" s="27">
        <f>VLOOKUP($A:$A,'3-Türkiye İhracat Göstergeleri'!$A:$P,5,0)</f>
        <v>0</v>
      </c>
      <c r="S60" s="27">
        <f>VLOOKUP($A:$A,'3-Türkiye İhracat Göstergeleri'!$A:$P,6,0)</f>
        <v>0</v>
      </c>
      <c r="T60" s="27">
        <f>VLOOKUP($A:$A,'3-Türkiye İhracat Göstergeleri'!$A:$P,7,0)</f>
        <v>0</v>
      </c>
      <c r="U60" s="27">
        <f>VLOOKUP($A:$A,'3-Türkiye İhracat Göstergeleri'!$A:$P,8,0)</f>
        <v>0</v>
      </c>
      <c r="V60" s="27">
        <f>VLOOKUP($A:$A,'3-Türkiye İhracat Göstergeleri'!$A:$P,9,0)</f>
        <v>0</v>
      </c>
      <c r="W60" s="27">
        <f>VLOOKUP($A:$A,'3-Türkiye İhracat Göstergeleri'!$A:$P,10,0)</f>
        <v>0</v>
      </c>
      <c r="X60" s="27">
        <f>VLOOKUP($A:$A,'3-Türkiye İhracat Göstergeleri'!$A:$P,11,0)</f>
        <v>57</v>
      </c>
      <c r="Y60" s="27">
        <f>VLOOKUP($A:$A,'3-Türkiye İhracat Göstergeleri'!$A:$P,12,0)</f>
        <v>0.26328472590108298</v>
      </c>
      <c r="Z60" s="27">
        <f>VLOOKUP($A:$A,'3-Türkiye İhracat Göstergeleri'!$A:$P,13,0)</f>
        <v>4</v>
      </c>
      <c r="AA60" s="27">
        <f>VLOOKUP($A:$A,'3-Türkiye İhracat Göstergeleri'!$A:$P,14,0)</f>
        <v>1320</v>
      </c>
      <c r="AB60" s="27" t="str">
        <f>VLOOKUP($A:$A,'3-Türkiye İhracat Göstergeleri'!$A:$P,15,0)</f>
        <v>0.51</v>
      </c>
      <c r="AC60" s="27">
        <f>VLOOKUP($A:$A,'3-Türkiye İhracat Göstergeleri'!$A:$P,16,0)</f>
        <v>10</v>
      </c>
      <c r="AD60" s="38">
        <f>VLOOKUP($A:$A,'4-Dünya İthalat Göstergeleri'!$A:$M,2,0)</f>
        <v>3305</v>
      </c>
      <c r="AE60" s="28">
        <f>VLOOKUP($A:$A,'4-Dünya İthalat Göstergeleri'!$A:$M,3,0)</f>
        <v>-3305</v>
      </c>
      <c r="AF60" s="38">
        <f>VLOOKUP($A:$A,'4-Dünya İthalat Göstergeleri'!$A:$M,4,0)</f>
        <v>1181</v>
      </c>
      <c r="AG60" s="38" t="str">
        <f>VLOOKUP($A:$A,'4-Dünya İthalat Göstergeleri'!$A:$M,5,0)</f>
        <v>Tons</v>
      </c>
      <c r="AH60" s="38">
        <f>VLOOKUP($A:$A,'4-Dünya İthalat Göstergeleri'!$A:$M,6,0)</f>
        <v>2798</v>
      </c>
      <c r="AI60" s="38">
        <f>VLOOKUP($A:$A,'4-Dünya İthalat Göstergeleri'!$A:$M,7,0)</f>
        <v>4</v>
      </c>
      <c r="AJ60" s="38">
        <f>VLOOKUP($A:$A,'4-Dünya İthalat Göstergeleri'!$A:$M,8,0)</f>
        <v>4</v>
      </c>
      <c r="AK60" s="38">
        <f>VLOOKUP($A:$A,'4-Dünya İthalat Göstergeleri'!$A:$M,9,0)</f>
        <v>-27</v>
      </c>
      <c r="AL60" s="38">
        <f>VLOOKUP($A:$A,'4-Dünya İthalat Göstergeleri'!$A:$M,10,0)</f>
        <v>0.26328472590108298</v>
      </c>
      <c r="AM60" s="38">
        <f>VLOOKUP($A:$A,'4-Dünya İthalat Göstergeleri'!$A:$M,11,0)</f>
        <v>1320</v>
      </c>
      <c r="AN60" s="38" t="str">
        <f>VLOOKUP($A:$A,'4-Dünya İthalat Göstergeleri'!$A:$M,12,0)</f>
        <v>0.51</v>
      </c>
      <c r="AO60" s="38">
        <f>VLOOKUP($A:$A,'4-Dünya İthalat Göstergeleri'!$A:$M,13,0)</f>
        <v>45391</v>
      </c>
      <c r="AP60" s="9" t="e">
        <f>VLOOKUP($A:$A,'5-Dünya Yıllar İhracatı'!$A:$H,2,0)</f>
        <v>#N/A</v>
      </c>
      <c r="AQ60" s="9" t="e">
        <f>VLOOKUP($A:$A,'5-Dünya Yıllar İhracatı'!$A:$H,3,0)</f>
        <v>#N/A</v>
      </c>
      <c r="AR60" s="9" t="e">
        <f>VLOOKUP($A:$A,'5-Dünya Yıllar İhracatı'!$A:$H,4,0)</f>
        <v>#N/A</v>
      </c>
      <c r="AS60" s="9" t="e">
        <f>VLOOKUP($A:$A,'5-Dünya Yıllar İhracatı'!$A:$H,5,0)</f>
        <v>#N/A</v>
      </c>
      <c r="AT60" s="10" t="e">
        <f>VLOOKUP($A:$A,'5-Dünya Yıllar İhracatı'!$A:$H,6,0)</f>
        <v>#N/A</v>
      </c>
      <c r="AU60" s="10" t="e">
        <f>VLOOKUP($A:$A,'5-Dünya Yıllar İhracatı'!$A:$H,7,0)</f>
        <v>#N/A</v>
      </c>
      <c r="AV60" s="10" t="e">
        <f>VLOOKUP($A:$A,'5-Dünya Yıllar İhracatı'!$A:$H,8,0)</f>
        <v>#N/A</v>
      </c>
      <c r="AW60" s="9" t="e">
        <f>VLOOKUP($A:$A,'6-Türkiye Yıllar İhracatı'!$A:$H,2,0)</f>
        <v>#N/A</v>
      </c>
      <c r="AX60" s="9" t="e">
        <f>VLOOKUP($A:$A,'6-Türkiye Yıllar İhracatı'!$A:$H,3,0)</f>
        <v>#N/A</v>
      </c>
      <c r="AY60" s="9" t="e">
        <f>VLOOKUP($A:$A,'6-Türkiye Yıllar İhracatı'!$A:$H,4,0)</f>
        <v>#N/A</v>
      </c>
      <c r="AZ60" s="9" t="e">
        <f>VLOOKUP($A:$A,'6-Türkiye Yıllar İhracatı'!$A:$H,5,0)</f>
        <v>#N/A</v>
      </c>
      <c r="BA60" s="10" t="e">
        <f>VLOOKUP($A:$A,'6-Türkiye Yıllar İhracatı'!$A:$H,6,0)</f>
        <v>#N/A</v>
      </c>
      <c r="BB60" s="9" t="e">
        <f>VLOOKUP($A:$A,'6-Türkiye Yıllar İhracatı'!$A:$H,7,0)</f>
        <v>#N/A</v>
      </c>
      <c r="BC60" s="10" t="e">
        <f>VLOOKUP($A:$A,'6-Türkiye Yıllar İhracatı'!$A:$H,8,0)</f>
        <v>#N/A</v>
      </c>
      <c r="BD60" s="9" t="e">
        <f>VLOOKUP($A:$A,'7-Türkiye Çeyrek Yıllar İhracat'!$A:$G,2,0)</f>
        <v>#N/A</v>
      </c>
      <c r="BE60" s="9" t="e">
        <f>VLOOKUP($A:$A,'7-Türkiye Çeyrek Yıllar İhracat'!$A:$G,3,0)</f>
        <v>#N/A</v>
      </c>
      <c r="BF60" s="9" t="e">
        <f>VLOOKUP($A:$A,'7-Türkiye Çeyrek Yıllar İhracat'!$A:$G,4,0)</f>
        <v>#N/A</v>
      </c>
      <c r="BG60" s="9" t="e">
        <f>VLOOKUP($A:$A,'7-Türkiye Çeyrek Yıllar İhracat'!$A:$G,5,0)</f>
        <v>#N/A</v>
      </c>
      <c r="BH60" s="10" t="e">
        <f>VLOOKUP($A:$A,'7-Türkiye Çeyrek Yıllar İhracat'!$A:$G,6,0)</f>
        <v>#N/A</v>
      </c>
      <c r="BI60" s="12" t="e">
        <f>VLOOKUP($A:$A,'7-Türkiye Çeyrek Yıllar İhracat'!$A:$G,7,0)</f>
        <v>#N/A</v>
      </c>
      <c r="BJ60" s="9" t="e">
        <f>VLOOKUP($A:$A,'8-Türkiye Yıllar İhracat Birim '!$A:$H,2,0)</f>
        <v>#N/A</v>
      </c>
      <c r="BK60" s="9" t="e">
        <f>VLOOKUP($A:$A,'8-Türkiye Yıllar İhracat Birim '!$A:$H,3,0)</f>
        <v>#N/A</v>
      </c>
      <c r="BL60" s="9" t="e">
        <f>VLOOKUP($A:$A,'8-Türkiye Yıllar İhracat Birim '!$A:$H,4,0)</f>
        <v>#N/A</v>
      </c>
      <c r="BM60" s="9" t="e">
        <f>VLOOKUP($A:$A,'8-Türkiye Yıllar İhracat Birim '!$A:$H,5,0)</f>
        <v>#N/A</v>
      </c>
      <c r="BN60" s="9" t="e">
        <f>VLOOKUP($A:$A,'8-Türkiye Yıllar İhracat Birim '!$A:$H,6,0)</f>
        <v>#N/A</v>
      </c>
      <c r="BO60" s="9" t="e">
        <f>VLOOKUP($A:$A,'8-Türkiye Yıllar İhracat Birim '!$A:$H,7,0)</f>
        <v>#N/A</v>
      </c>
      <c r="BP60" s="10" t="e">
        <f>VLOOKUP($A:$A,'8-Türkiye Yıllar İhracat Birim '!$A:$H,8,0)</f>
        <v>#N/A</v>
      </c>
      <c r="BQ60" s="2">
        <f>VLOOKUP($A:$A,'9-Dünya Yıllar İthaları Birim F'!$A:$N,2,0)</f>
        <v>0</v>
      </c>
      <c r="BR60" s="2">
        <f>VLOOKUP($A:$A,'9-Dünya Yıllar İthaları Birim F'!$A:$N,3,0)</f>
        <v>0</v>
      </c>
      <c r="BS60" s="2">
        <f>VLOOKUP($A:$A,'9-Dünya Yıllar İthaları Birim F'!$A:$N,4,0)</f>
        <v>13000</v>
      </c>
      <c r="BT60" s="2" t="str">
        <f>VLOOKUP($A:$A,'9-Dünya Yıllar İthaları Birim F'!$A:$N,5,0)</f>
        <v>US Dollar/Tons</v>
      </c>
      <c r="BU60" s="2">
        <f>VLOOKUP($A:$A,'9-Dünya Yıllar İthaları Birim F'!$A:$N,6,0)</f>
        <v>169</v>
      </c>
      <c r="BV60" s="2" t="str">
        <f>VLOOKUP($A:$A,'9-Dünya Yıllar İthaları Birim F'!$A:$N,7,0)</f>
        <v>US Dollar/Tons</v>
      </c>
      <c r="BW60" s="2">
        <f>VLOOKUP($A:$A,'9-Dünya Yıllar İthaları Birim F'!$A:$N,8,0)</f>
        <v>2929</v>
      </c>
      <c r="BX60" s="2" t="str">
        <f>VLOOKUP($A:$A,'9-Dünya Yıllar İthaları Birim F'!$A:$N,9,0)</f>
        <v>US Dollar/Tons</v>
      </c>
      <c r="BY60" s="2">
        <f>VLOOKUP($A:$A,'9-Dünya Yıllar İthaları Birim F'!$A:$N,10,0)</f>
        <v>2798</v>
      </c>
      <c r="BZ60" s="2" t="str">
        <f>VLOOKUP($A:$A,'9-Dünya Yıllar İthaları Birim F'!$A:$N,11,0)</f>
        <v>US Dollar/Tons</v>
      </c>
      <c r="CA60" s="2">
        <f>VLOOKUP($A:$A,'9-Dünya Yıllar İthaları Birim F'!$A:$N,12,0)</f>
        <v>3305</v>
      </c>
      <c r="CB60" s="2">
        <f>VLOOKUP($A:$A,'9-Dünya Yıllar İthaları Birim F'!$A:$N,13,0)</f>
        <v>1181</v>
      </c>
      <c r="CC60" s="2" t="str">
        <f>VLOOKUP($A:$A,'9-Dünya Yıllar İthaları Birim F'!$A:$N,14,0)</f>
        <v>Tons</v>
      </c>
    </row>
    <row r="61" spans="1:81" x14ac:dyDescent="0.3">
      <c r="A61" s="6" t="s">
        <v>70</v>
      </c>
      <c r="B61" s="14">
        <v>6246</v>
      </c>
      <c r="C61" s="14">
        <v>8889</v>
      </c>
      <c r="D61" s="14">
        <v>6787</v>
      </c>
      <c r="E61" s="14">
        <v>4611</v>
      </c>
      <c r="F61" s="52">
        <v>3293</v>
      </c>
      <c r="G61" s="52">
        <f t="shared" si="0"/>
        <v>-28.583821296898719</v>
      </c>
      <c r="H61" s="52">
        <f t="shared" si="1"/>
        <v>0.26232982020090972</v>
      </c>
      <c r="I61" s="11" t="e">
        <f>VLOOKUP($A:$A,'2-Dünya Çeyrek Yıllar İthalatı'!$A:$G,2,0)</f>
        <v>#N/A</v>
      </c>
      <c r="J61" s="11" t="e">
        <f>VLOOKUP($A:$A,'2-Dünya Çeyrek Yıllar İthalatı'!$A:$G,3,0)</f>
        <v>#N/A</v>
      </c>
      <c r="K61" s="11" t="e">
        <f>VLOOKUP($A:$A,'2-Dünya Çeyrek Yıllar İthalatı'!$A:$G,4,0)</f>
        <v>#N/A</v>
      </c>
      <c r="L61" s="11" t="e">
        <f>VLOOKUP($A:$A,'2-Dünya Çeyrek Yıllar İthalatı'!$A:$G,5,0)</f>
        <v>#N/A</v>
      </c>
      <c r="M61" s="12" t="e">
        <f>VLOOKUP($A:$A,'2-Dünya Çeyrek Yıllar İthalatı'!$A:$G,6,0)</f>
        <v>#N/A</v>
      </c>
      <c r="N61" s="12" t="e">
        <f>VLOOKUP($A:$A,'2-Dünya Çeyrek Yıllar İthalatı'!$A:$G,7,0)</f>
        <v>#N/A</v>
      </c>
      <c r="O61" s="6">
        <f>VLOOKUP($A:$A,'3-Türkiye İhracat Göstergeleri'!$A:$P,2,0)</f>
        <v>0</v>
      </c>
      <c r="P61" s="25">
        <f>VLOOKUP($A:$A,'3-Türkiye İhracat Göstergeleri'!$A:$P,3,0)</f>
        <v>0</v>
      </c>
      <c r="Q61" s="25">
        <f>VLOOKUP($A:$A,'3-Türkiye İhracat Göstergeleri'!$A:$P,4,0)</f>
        <v>0</v>
      </c>
      <c r="R61" s="25">
        <f>VLOOKUP($A:$A,'3-Türkiye İhracat Göstergeleri'!$A:$P,5,0)</f>
        <v>0</v>
      </c>
      <c r="S61" s="25">
        <f>VLOOKUP($A:$A,'3-Türkiye İhracat Göstergeleri'!$A:$P,6,0)</f>
        <v>0</v>
      </c>
      <c r="T61" s="25">
        <f>VLOOKUP($A:$A,'3-Türkiye İhracat Göstergeleri'!$A:$P,7,0)</f>
        <v>0</v>
      </c>
      <c r="U61" s="25">
        <f>VLOOKUP($A:$A,'3-Türkiye İhracat Göstergeleri'!$A:$P,8,0)</f>
        <v>0</v>
      </c>
      <c r="V61" s="25">
        <f>VLOOKUP($A:$A,'3-Türkiye İhracat Göstergeleri'!$A:$P,9,0)</f>
        <v>0</v>
      </c>
      <c r="W61" s="25">
        <f>VLOOKUP($A:$A,'3-Türkiye İhracat Göstergeleri'!$A:$P,10,0)</f>
        <v>0</v>
      </c>
      <c r="X61" s="25">
        <f>VLOOKUP($A:$A,'3-Türkiye İhracat Göstergeleri'!$A:$P,11,0)</f>
        <v>58</v>
      </c>
      <c r="Y61" s="25">
        <f>VLOOKUP($A:$A,'3-Türkiye İhracat Göstergeleri'!$A:$P,12,0)</f>
        <v>0.26232877530779619</v>
      </c>
      <c r="Z61" s="25">
        <f>VLOOKUP($A:$A,'3-Türkiye İhracat Göstergeleri'!$A:$P,13,0)</f>
        <v>-18</v>
      </c>
      <c r="AA61" s="25">
        <f>VLOOKUP($A:$A,'3-Türkiye İhracat Göstergeleri'!$A:$P,14,0)</f>
        <v>3124</v>
      </c>
      <c r="AB61" s="25" t="str">
        <f>VLOOKUP($A:$A,'3-Türkiye İhracat Göstergeleri'!$A:$P,15,0)</f>
        <v>0.72</v>
      </c>
      <c r="AC61" s="25">
        <f>VLOOKUP($A:$A,'3-Türkiye İhracat Göstergeleri'!$A:$P,16,0)</f>
        <v>25</v>
      </c>
      <c r="AD61" s="41">
        <f>VLOOKUP($A:$A,'4-Dünya İthalat Göstergeleri'!$A:$M,2,0)</f>
        <v>3293</v>
      </c>
      <c r="AE61" s="29">
        <f>VLOOKUP($A:$A,'4-Dünya İthalat Göstergeleri'!$A:$M,3,0)</f>
        <v>-3263</v>
      </c>
      <c r="AF61" s="41">
        <f>VLOOKUP($A:$A,'4-Dünya İthalat Göstergeleri'!$A:$M,4,0)</f>
        <v>0</v>
      </c>
      <c r="AG61" s="41" t="str">
        <f>VLOOKUP($A:$A,'4-Dünya İthalat Göstergeleri'!$A:$M,5,0)</f>
        <v>No quantity</v>
      </c>
      <c r="AH61" s="41">
        <f>VLOOKUP($A:$A,'4-Dünya İthalat Göstergeleri'!$A:$M,6,0)</f>
        <v>0</v>
      </c>
      <c r="AI61" s="41">
        <f>VLOOKUP($A:$A,'4-Dünya İthalat Göstergeleri'!$A:$M,7,0)</f>
        <v>-18</v>
      </c>
      <c r="AJ61" s="41">
        <f>VLOOKUP($A:$A,'4-Dünya İthalat Göstergeleri'!$A:$M,8,0)</f>
        <v>-11</v>
      </c>
      <c r="AK61" s="41">
        <f>VLOOKUP($A:$A,'4-Dünya İthalat Göstergeleri'!$A:$M,9,0)</f>
        <v>-29</v>
      </c>
      <c r="AL61" s="41">
        <f>VLOOKUP($A:$A,'4-Dünya İthalat Göstergeleri'!$A:$M,10,0)</f>
        <v>0.26232877530779619</v>
      </c>
      <c r="AM61" s="41">
        <f>VLOOKUP($A:$A,'4-Dünya İthalat Göstergeleri'!$A:$M,11,0)</f>
        <v>3124</v>
      </c>
      <c r="AN61" s="41" t="str">
        <f>VLOOKUP($A:$A,'4-Dünya İthalat Göstergeleri'!$A:$M,12,0)</f>
        <v>0.72</v>
      </c>
      <c r="AO61" s="41">
        <f>VLOOKUP($A:$A,'4-Dünya İthalat Göstergeleri'!$A:$M,13,0)</f>
        <v>45406</v>
      </c>
      <c r="AP61" s="11">
        <f>VLOOKUP($A:$A,'5-Dünya Yıllar İhracatı'!$A:$H,2,0)</f>
        <v>115</v>
      </c>
      <c r="AQ61" s="11">
        <f>VLOOKUP($A:$A,'5-Dünya Yıllar İhracatı'!$A:$H,3,0)</f>
        <v>295</v>
      </c>
      <c r="AR61" s="11">
        <f>VLOOKUP($A:$A,'5-Dünya Yıllar İhracatı'!$A:$H,4,0)</f>
        <v>41</v>
      </c>
      <c r="AS61" s="11">
        <f>VLOOKUP($A:$A,'5-Dünya Yıllar İhracatı'!$A:$H,5,0)</f>
        <v>22</v>
      </c>
      <c r="AT61" s="12">
        <f>VLOOKUP($A:$A,'5-Dünya Yıllar İhracatı'!$A:$H,6,0)</f>
        <v>30</v>
      </c>
      <c r="AU61" s="12">
        <f>VLOOKUP($A:$A,'5-Dünya Yıllar İhracatı'!$A:$H,7,0)</f>
        <v>36.363636363636367</v>
      </c>
      <c r="AV61" s="12">
        <f>VLOOKUP($A:$A,'5-Dünya Yıllar İhracatı'!$A:$H,8,0)</f>
        <v>2.7720821756040135E-3</v>
      </c>
      <c r="AW61" s="11" t="e">
        <f>VLOOKUP($A:$A,'6-Türkiye Yıllar İhracatı'!$A:$H,2,0)</f>
        <v>#N/A</v>
      </c>
      <c r="AX61" s="11" t="e">
        <f>VLOOKUP($A:$A,'6-Türkiye Yıllar İhracatı'!$A:$H,3,0)</f>
        <v>#N/A</v>
      </c>
      <c r="AY61" s="11" t="e">
        <f>VLOOKUP($A:$A,'6-Türkiye Yıllar İhracatı'!$A:$H,4,0)</f>
        <v>#N/A</v>
      </c>
      <c r="AZ61" s="11" t="e">
        <f>VLOOKUP($A:$A,'6-Türkiye Yıllar İhracatı'!$A:$H,5,0)</f>
        <v>#N/A</v>
      </c>
      <c r="BA61" s="12" t="e">
        <f>VLOOKUP($A:$A,'6-Türkiye Yıllar İhracatı'!$A:$H,6,0)</f>
        <v>#N/A</v>
      </c>
      <c r="BB61" s="11" t="e">
        <f>VLOOKUP($A:$A,'6-Türkiye Yıllar İhracatı'!$A:$H,7,0)</f>
        <v>#N/A</v>
      </c>
      <c r="BC61" s="12" t="e">
        <f>VLOOKUP($A:$A,'6-Türkiye Yıllar İhracatı'!$A:$H,8,0)</f>
        <v>#N/A</v>
      </c>
      <c r="BD61" s="11" t="e">
        <f>VLOOKUP($A:$A,'7-Türkiye Çeyrek Yıllar İhracat'!$A:$G,2,0)</f>
        <v>#N/A</v>
      </c>
      <c r="BE61" s="11" t="e">
        <f>VLOOKUP($A:$A,'7-Türkiye Çeyrek Yıllar İhracat'!$A:$G,3,0)</f>
        <v>#N/A</v>
      </c>
      <c r="BF61" s="11" t="e">
        <f>VLOOKUP($A:$A,'7-Türkiye Çeyrek Yıllar İhracat'!$A:$G,4,0)</f>
        <v>#N/A</v>
      </c>
      <c r="BG61" s="11" t="e">
        <f>VLOOKUP($A:$A,'7-Türkiye Çeyrek Yıllar İhracat'!$A:$G,5,0)</f>
        <v>#N/A</v>
      </c>
      <c r="BH61" s="12" t="e">
        <f>VLOOKUP($A:$A,'7-Türkiye Çeyrek Yıllar İhracat'!$A:$G,6,0)</f>
        <v>#N/A</v>
      </c>
      <c r="BI61" s="12" t="e">
        <f>VLOOKUP($A:$A,'7-Türkiye Çeyrek Yıllar İhracat'!$A:$G,7,0)</f>
        <v>#N/A</v>
      </c>
      <c r="BJ61" s="11" t="e">
        <f>VLOOKUP($A:$A,'8-Türkiye Yıllar İhracat Birim '!$A:$H,2,0)</f>
        <v>#N/A</v>
      </c>
      <c r="BK61" s="11" t="e">
        <f>VLOOKUP($A:$A,'8-Türkiye Yıllar İhracat Birim '!$A:$H,3,0)</f>
        <v>#N/A</v>
      </c>
      <c r="BL61" s="11" t="e">
        <f>VLOOKUP($A:$A,'8-Türkiye Yıllar İhracat Birim '!$A:$H,4,0)</f>
        <v>#N/A</v>
      </c>
      <c r="BM61" s="11" t="e">
        <f>VLOOKUP($A:$A,'8-Türkiye Yıllar İhracat Birim '!$A:$H,5,0)</f>
        <v>#N/A</v>
      </c>
      <c r="BN61" s="11" t="e">
        <f>VLOOKUP($A:$A,'8-Türkiye Yıllar İhracat Birim '!$A:$H,6,0)</f>
        <v>#N/A</v>
      </c>
      <c r="BO61" s="11" t="e">
        <f>VLOOKUP($A:$A,'8-Türkiye Yıllar İhracat Birim '!$A:$H,7,0)</f>
        <v>#N/A</v>
      </c>
      <c r="BP61" s="12" t="e">
        <f>VLOOKUP($A:$A,'8-Türkiye Yıllar İhracat Birim '!$A:$H,8,0)</f>
        <v>#N/A</v>
      </c>
      <c r="BQ61" s="2">
        <f>VLOOKUP($A:$A,'9-Dünya Yıllar İthaları Birim F'!$A:$N,2,0)</f>
        <v>2423</v>
      </c>
      <c r="BR61" s="2" t="str">
        <f>VLOOKUP($A:$A,'9-Dünya Yıllar İthaları Birim F'!$A:$N,3,0)</f>
        <v>US Dollar/Tons</v>
      </c>
      <c r="BS61" s="2">
        <f>VLOOKUP($A:$A,'9-Dünya Yıllar İthaları Birim F'!$A:$N,4,0)</f>
        <v>2130</v>
      </c>
      <c r="BT61" s="2" t="str">
        <f>VLOOKUP($A:$A,'9-Dünya Yıllar İthaları Birim F'!$A:$N,5,0)</f>
        <v>US Dollar/Tons</v>
      </c>
      <c r="BU61" s="2">
        <f>VLOOKUP($A:$A,'9-Dünya Yıllar İthaları Birim F'!$A:$N,6,0)</f>
        <v>2861</v>
      </c>
      <c r="BV61" s="2" t="str">
        <f>VLOOKUP($A:$A,'9-Dünya Yıllar İthaları Birim F'!$A:$N,7,0)</f>
        <v>US Dollar/Tons</v>
      </c>
      <c r="BW61" s="2">
        <f>VLOOKUP($A:$A,'9-Dünya Yıllar İthaları Birim F'!$A:$N,8,0)</f>
        <v>2685</v>
      </c>
      <c r="BX61" s="2" t="str">
        <f>VLOOKUP($A:$A,'9-Dünya Yıllar İthaları Birim F'!$A:$N,9,0)</f>
        <v>US Dollar/Tons</v>
      </c>
      <c r="BY61" s="2">
        <f>VLOOKUP($A:$A,'9-Dünya Yıllar İthaları Birim F'!$A:$N,10,0)</f>
        <v>2573</v>
      </c>
      <c r="BZ61" s="2" t="str">
        <f>VLOOKUP($A:$A,'9-Dünya Yıllar İthaları Birim F'!$A:$N,11,0)</f>
        <v>US Dollar/Tons</v>
      </c>
      <c r="CA61" s="2">
        <f>VLOOKUP($A:$A,'9-Dünya Yıllar İthaları Birim F'!$A:$N,12,0)</f>
        <v>3293</v>
      </c>
      <c r="CB61" s="2">
        <f>VLOOKUP($A:$A,'9-Dünya Yıllar İthaları Birim F'!$A:$N,13,0)</f>
        <v>1280</v>
      </c>
      <c r="CC61" s="2" t="str">
        <f>VLOOKUP($A:$A,'9-Dünya Yıllar İthaları Birim F'!$A:$N,14,0)</f>
        <v>Tons</v>
      </c>
    </row>
    <row r="62" spans="1:81" x14ac:dyDescent="0.3">
      <c r="A62" s="8" t="s">
        <v>71</v>
      </c>
      <c r="B62" s="9">
        <v>3263</v>
      </c>
      <c r="C62" s="9">
        <v>2855</v>
      </c>
      <c r="D62" s="9">
        <v>3098</v>
      </c>
      <c r="E62" s="9">
        <v>3661</v>
      </c>
      <c r="F62" s="49">
        <v>3162</v>
      </c>
      <c r="G62" s="49">
        <f t="shared" si="0"/>
        <v>-13.630155695165255</v>
      </c>
      <c r="H62" s="49">
        <f t="shared" si="1"/>
        <v>0.25189398465693186</v>
      </c>
      <c r="I62" s="9">
        <f>VLOOKUP($A:$A,'2-Dünya Çeyrek Yıllar İthalatı'!$A:$G,2,0)</f>
        <v>1151</v>
      </c>
      <c r="J62" s="9">
        <f>VLOOKUP($A:$A,'2-Dünya Çeyrek Yıllar İthalatı'!$A:$G,3,0)</f>
        <v>985</v>
      </c>
      <c r="K62" s="9">
        <f>VLOOKUP($A:$A,'2-Dünya Çeyrek Yıllar İthalatı'!$A:$G,4,0)</f>
        <v>362</v>
      </c>
      <c r="L62" s="9">
        <f>VLOOKUP($A:$A,'2-Dünya Çeyrek Yıllar İthalatı'!$A:$G,5,0)</f>
        <v>0</v>
      </c>
      <c r="M62" s="10">
        <f>VLOOKUP($A:$A,'2-Dünya Çeyrek Yıllar İthalatı'!$A:$G,6,0)</f>
        <v>0</v>
      </c>
      <c r="N62" s="10">
        <f>VLOOKUP($A:$A,'2-Dünya Çeyrek Yıllar İthalatı'!$A:$G,7,0)</f>
        <v>-100</v>
      </c>
      <c r="O62" s="8">
        <f>VLOOKUP($A:$A,'3-Türkiye İhracat Göstergeleri'!$A:$P,2,0)</f>
        <v>964</v>
      </c>
      <c r="P62" s="27">
        <f>VLOOKUP($A:$A,'3-Türkiye İhracat Göstergeleri'!$A:$P,3,0)</f>
        <v>906</v>
      </c>
      <c r="Q62" s="27">
        <f>VLOOKUP($A:$A,'3-Türkiye İhracat Göstergeleri'!$A:$P,4,0)</f>
        <v>1.2722041861324465</v>
      </c>
      <c r="R62" s="27">
        <f>VLOOKUP($A:$A,'3-Türkiye İhracat Göstergeleri'!$A:$P,5,0)</f>
        <v>353</v>
      </c>
      <c r="S62" s="27" t="str">
        <f>VLOOKUP($A:$A,'3-Türkiye İhracat Göstergeleri'!$A:$P,6,0)</f>
        <v>Tons</v>
      </c>
      <c r="T62" s="27">
        <f>VLOOKUP($A:$A,'3-Türkiye İhracat Göstergeleri'!$A:$P,7,0)</f>
        <v>2731</v>
      </c>
      <c r="U62" s="27">
        <f>VLOOKUP($A:$A,'3-Türkiye İhracat Göstergeleri'!$A:$P,8,0)</f>
        <v>2</v>
      </c>
      <c r="V62" s="27">
        <f>VLOOKUP($A:$A,'3-Türkiye İhracat Göstergeleri'!$A:$P,9,0)</f>
        <v>-1</v>
      </c>
      <c r="W62" s="27">
        <f>VLOOKUP($A:$A,'3-Türkiye İhracat Göstergeleri'!$A:$P,10,0)</f>
        <v>-36</v>
      </c>
      <c r="X62" s="27">
        <f>VLOOKUP($A:$A,'3-Türkiye İhracat Göstergeleri'!$A:$P,11,0)</f>
        <v>59</v>
      </c>
      <c r="Y62" s="27">
        <f>VLOOKUP($A:$A,'3-Türkiye İhracat Göstergeleri'!$A:$P,12,0)</f>
        <v>0.25189298133108157</v>
      </c>
      <c r="Z62" s="27">
        <f>VLOOKUP($A:$A,'3-Türkiye İhracat Göstergeleri'!$A:$P,13,0)</f>
        <v>2</v>
      </c>
      <c r="AA62" s="27">
        <f>VLOOKUP($A:$A,'3-Türkiye İhracat Göstergeleri'!$A:$P,14,0)</f>
        <v>4124</v>
      </c>
      <c r="AB62" s="27" t="str">
        <f>VLOOKUP($A:$A,'3-Türkiye İhracat Göstergeleri'!$A:$P,15,0)</f>
        <v>0.18</v>
      </c>
      <c r="AC62" s="27">
        <f>VLOOKUP($A:$A,'3-Türkiye İhracat Göstergeleri'!$A:$P,16,0)</f>
        <v>0</v>
      </c>
      <c r="AD62" s="27">
        <f>VLOOKUP($A:$A,'4-Dünya İthalat Göstergeleri'!$A:$M,2,0)</f>
        <v>3162</v>
      </c>
      <c r="AE62" s="28">
        <f>VLOOKUP($A:$A,'4-Dünya İthalat Göstergeleri'!$A:$M,3,0)</f>
        <v>-3162</v>
      </c>
      <c r="AF62" s="39">
        <f>VLOOKUP($A:$A,'4-Dünya İthalat Göstergeleri'!$A:$M,4,0)</f>
        <v>1212</v>
      </c>
      <c r="AG62" s="39" t="str">
        <f>VLOOKUP($A:$A,'4-Dünya İthalat Göstergeleri'!$A:$M,5,0)</f>
        <v>Tons</v>
      </c>
      <c r="AH62" s="39">
        <f>VLOOKUP($A:$A,'4-Dünya İthalat Göstergeleri'!$A:$M,6,0)</f>
        <v>2609</v>
      </c>
      <c r="AI62" s="27">
        <f>VLOOKUP($A:$A,'4-Dünya İthalat Göstergeleri'!$A:$M,7,0)</f>
        <v>2</v>
      </c>
      <c r="AJ62" s="27">
        <f>VLOOKUP($A:$A,'4-Dünya İthalat Göstergeleri'!$A:$M,8,0)</f>
        <v>-1</v>
      </c>
      <c r="AK62" s="27">
        <f>VLOOKUP($A:$A,'4-Dünya İthalat Göstergeleri'!$A:$M,9,0)</f>
        <v>-14</v>
      </c>
      <c r="AL62" s="27">
        <f>VLOOKUP($A:$A,'4-Dünya İthalat Göstergeleri'!$A:$M,10,0)</f>
        <v>0.25189298133108157</v>
      </c>
      <c r="AM62" s="27">
        <f>VLOOKUP($A:$A,'4-Dünya İthalat Göstergeleri'!$A:$M,11,0)</f>
        <v>4124</v>
      </c>
      <c r="AN62" s="27" t="str">
        <f>VLOOKUP($A:$A,'4-Dünya İthalat Göstergeleri'!$A:$M,12,0)</f>
        <v>0.18</v>
      </c>
      <c r="AO62" s="27">
        <f>VLOOKUP($A:$A,'4-Dünya İthalat Göstergeleri'!$A:$M,13,0)</f>
        <v>0</v>
      </c>
      <c r="AP62" s="13">
        <f>VLOOKUP($A:$A,'5-Dünya Yıllar İhracatı'!$A:$H,2,0)</f>
        <v>23</v>
      </c>
      <c r="AQ62" s="13">
        <f>VLOOKUP($A:$A,'5-Dünya Yıllar İhracatı'!$A:$H,3,0)</f>
        <v>97</v>
      </c>
      <c r="AR62" s="13">
        <f>VLOOKUP($A:$A,'5-Dünya Yıllar İhracatı'!$A:$H,4,0)</f>
        <v>107</v>
      </c>
      <c r="AS62" s="13">
        <f>VLOOKUP($A:$A,'5-Dünya Yıllar İhracatı'!$A:$H,5,0)</f>
        <v>109</v>
      </c>
      <c r="AT62" s="13">
        <f>VLOOKUP($A:$A,'5-Dünya Yıllar İhracatı'!$A:$H,6,0)</f>
        <v>0</v>
      </c>
      <c r="AU62" s="13">
        <f>VLOOKUP($A:$A,'5-Dünya Yıllar İhracatı'!$A:$H,7,0)</f>
        <v>-100</v>
      </c>
      <c r="AV62" s="13">
        <f>VLOOKUP($A:$A,'5-Dünya Yıllar İhracatı'!$A:$H,8,0)</f>
        <v>0</v>
      </c>
      <c r="AW62" s="9">
        <f>VLOOKUP($A:$A,'6-Türkiye Yıllar İhracatı'!$A:$H,2,0)</f>
        <v>949</v>
      </c>
      <c r="AX62" s="9">
        <f>VLOOKUP($A:$A,'6-Türkiye Yıllar İhracatı'!$A:$H,3,0)</f>
        <v>1225</v>
      </c>
      <c r="AY62" s="9">
        <f>VLOOKUP($A:$A,'6-Türkiye Yıllar İhracatı'!$A:$H,4,0)</f>
        <v>1457</v>
      </c>
      <c r="AZ62" s="9">
        <f>VLOOKUP($A:$A,'6-Türkiye Yıllar İhracatı'!$A:$H,5,0)</f>
        <v>1502</v>
      </c>
      <c r="BA62" s="10">
        <f>VLOOKUP($A:$A,'6-Türkiye Yıllar İhracatı'!$A:$H,6,0)</f>
        <v>964</v>
      </c>
      <c r="BB62" s="9">
        <f>VLOOKUP($A:$A,'6-Türkiye Yıllar İhracatı'!$A:$H,7,0)</f>
        <v>-35.818908122503331</v>
      </c>
      <c r="BC62" s="10">
        <f>VLOOKUP($A:$A,'6-Türkiye Yıllar İhracatı'!$A:$H,8,0)</f>
        <v>1.2722041861324465</v>
      </c>
      <c r="BD62" s="9">
        <f>VLOOKUP($A:$A,'7-Türkiye Çeyrek Yıllar İhracat'!$A:$G,2,0)</f>
        <v>289</v>
      </c>
      <c r="BE62" s="9">
        <f>VLOOKUP($A:$A,'7-Türkiye Çeyrek Yıllar İhracat'!$A:$G,3,0)</f>
        <v>15</v>
      </c>
      <c r="BF62" s="9">
        <f>VLOOKUP($A:$A,'7-Türkiye Çeyrek Yıllar İhracat'!$A:$G,4,0)</f>
        <v>164</v>
      </c>
      <c r="BG62" s="9">
        <f>VLOOKUP($A:$A,'7-Türkiye Çeyrek Yıllar İhracat'!$A:$G,5,0)</f>
        <v>0</v>
      </c>
      <c r="BH62" s="10">
        <f>VLOOKUP($A:$A,'7-Türkiye Çeyrek Yıllar İhracat'!$A:$G,6,0)</f>
        <v>0</v>
      </c>
      <c r="BI62" s="12">
        <f>VLOOKUP($A:$A,'7-Türkiye Çeyrek Yıllar İhracat'!$A:$G,7,0)</f>
        <v>-100</v>
      </c>
      <c r="BJ62" s="9">
        <f>VLOOKUP($A:$A,'8-Türkiye Yıllar İhracat Birim '!$A:$H,2,0)</f>
        <v>2565</v>
      </c>
      <c r="BK62" s="9">
        <f>VLOOKUP($A:$A,'8-Türkiye Yıllar İhracat Birim '!$A:$H,3,0)</f>
        <v>2298</v>
      </c>
      <c r="BL62" s="9">
        <f>VLOOKUP($A:$A,'8-Türkiye Yıllar İhracat Birim '!$A:$H,4,0)</f>
        <v>2857</v>
      </c>
      <c r="BM62" s="9">
        <f>VLOOKUP($A:$A,'8-Türkiye Yıllar İhracat Birim '!$A:$H,5,0)</f>
        <v>2917</v>
      </c>
      <c r="BN62" s="9">
        <f>VLOOKUP($A:$A,'8-Türkiye Yıllar İhracat Birim '!$A:$H,6,0)</f>
        <v>2731</v>
      </c>
      <c r="BO62" s="9">
        <f>VLOOKUP($A:$A,'8-Türkiye Yıllar İhracat Birim '!$A:$H,7,0)</f>
        <v>964</v>
      </c>
      <c r="BP62" s="10">
        <f>VLOOKUP($A:$A,'8-Türkiye Yıllar İhracat Birim '!$A:$H,8,0)</f>
        <v>353</v>
      </c>
      <c r="BQ62" s="2">
        <f>VLOOKUP($A:$A,'9-Dünya Yıllar İthaları Birim F'!$A:$N,2,0)</f>
        <v>2553</v>
      </c>
      <c r="BR62" s="2" t="str">
        <f>VLOOKUP($A:$A,'9-Dünya Yıllar İthaları Birim F'!$A:$N,3,0)</f>
        <v>US Dollar/Tons</v>
      </c>
      <c r="BS62" s="2">
        <f>VLOOKUP($A:$A,'9-Dünya Yıllar İthaları Birim F'!$A:$N,4,0)</f>
        <v>2631</v>
      </c>
      <c r="BT62" s="2" t="str">
        <f>VLOOKUP($A:$A,'9-Dünya Yıllar İthaları Birim F'!$A:$N,5,0)</f>
        <v>US Dollar/Tons</v>
      </c>
      <c r="BU62" s="2">
        <f>VLOOKUP($A:$A,'9-Dünya Yıllar İthaları Birim F'!$A:$N,6,0)</f>
        <v>3046</v>
      </c>
      <c r="BV62" s="2" t="str">
        <f>VLOOKUP($A:$A,'9-Dünya Yıllar İthaları Birim F'!$A:$N,7,0)</f>
        <v>US Dollar/Tons</v>
      </c>
      <c r="BW62" s="2">
        <f>VLOOKUP($A:$A,'9-Dünya Yıllar İthaları Birim F'!$A:$N,8,0)</f>
        <v>3289</v>
      </c>
      <c r="BX62" s="2" t="str">
        <f>VLOOKUP($A:$A,'9-Dünya Yıllar İthaları Birim F'!$A:$N,9,0)</f>
        <v>US Dollar/Tons</v>
      </c>
      <c r="BY62" s="2">
        <f>VLOOKUP($A:$A,'9-Dünya Yıllar İthaları Birim F'!$A:$N,10,0)</f>
        <v>2609</v>
      </c>
      <c r="BZ62" s="2" t="str">
        <f>VLOOKUP($A:$A,'9-Dünya Yıllar İthaları Birim F'!$A:$N,11,0)</f>
        <v>US Dollar/Tons</v>
      </c>
      <c r="CA62" s="2">
        <f>VLOOKUP($A:$A,'9-Dünya Yıllar İthaları Birim F'!$A:$N,12,0)</f>
        <v>3162</v>
      </c>
      <c r="CB62" s="2">
        <f>VLOOKUP($A:$A,'9-Dünya Yıllar İthaları Birim F'!$A:$N,13,0)</f>
        <v>1212</v>
      </c>
      <c r="CC62" s="2" t="str">
        <f>VLOOKUP($A:$A,'9-Dünya Yıllar İthaları Birim F'!$A:$N,14,0)</f>
        <v>Tons</v>
      </c>
    </row>
    <row r="63" spans="1:81" x14ac:dyDescent="0.3">
      <c r="A63" s="6" t="s">
        <v>72</v>
      </c>
      <c r="B63" s="11">
        <v>3580</v>
      </c>
      <c r="C63" s="11">
        <v>3279</v>
      </c>
      <c r="D63" s="11">
        <v>3108</v>
      </c>
      <c r="E63" s="11">
        <v>4239</v>
      </c>
      <c r="F63" s="50">
        <v>3086</v>
      </c>
      <c r="G63" s="50">
        <f t="shared" si="0"/>
        <v>-27.199811276244397</v>
      </c>
      <c r="H63" s="50">
        <f t="shared" si="1"/>
        <v>0.24583960678408973</v>
      </c>
      <c r="I63" s="11">
        <f>VLOOKUP($A:$A,'2-Dünya Çeyrek Yıllar İthalatı'!$A:$G,2,0)</f>
        <v>483</v>
      </c>
      <c r="J63" s="11">
        <f>VLOOKUP($A:$A,'2-Dünya Çeyrek Yıllar İthalatı'!$A:$G,3,0)</f>
        <v>897</v>
      </c>
      <c r="K63" s="11">
        <f>VLOOKUP($A:$A,'2-Dünya Çeyrek Yıllar İthalatı'!$A:$G,4,0)</f>
        <v>992</v>
      </c>
      <c r="L63" s="11">
        <f>VLOOKUP($A:$A,'2-Dünya Çeyrek Yıllar İthalatı'!$A:$G,5,0)</f>
        <v>632</v>
      </c>
      <c r="M63" s="12">
        <f>VLOOKUP($A:$A,'2-Dünya Çeyrek Yıllar İthalatı'!$A:$G,6,0)</f>
        <v>750</v>
      </c>
      <c r="N63" s="12">
        <f>VLOOKUP($A:$A,'2-Dünya Çeyrek Yıllar İthalatı'!$A:$G,7,0)</f>
        <v>55.279503105590067</v>
      </c>
      <c r="O63" s="6">
        <f>VLOOKUP($A:$A,'3-Türkiye İhracat Göstergeleri'!$A:$P,2,0)</f>
        <v>2488</v>
      </c>
      <c r="P63" s="25">
        <f>VLOOKUP($A:$A,'3-Türkiye İhracat Göstergeleri'!$A:$P,3,0)</f>
        <v>2488</v>
      </c>
      <c r="Q63" s="25">
        <f>VLOOKUP($A:$A,'3-Türkiye İhracat Göstergeleri'!$A:$P,4,0)</f>
        <v>3.2834481484414182</v>
      </c>
      <c r="R63" s="25">
        <f>VLOOKUP($A:$A,'3-Türkiye İhracat Göstergeleri'!$A:$P,5,0)</f>
        <v>1055</v>
      </c>
      <c r="S63" s="25" t="str">
        <f>VLOOKUP($A:$A,'3-Türkiye İhracat Göstergeleri'!$A:$P,6,0)</f>
        <v>Tons</v>
      </c>
      <c r="T63" s="25">
        <f>VLOOKUP($A:$A,'3-Türkiye İhracat Göstergeleri'!$A:$P,7,0)</f>
        <v>2358</v>
      </c>
      <c r="U63" s="25">
        <f>VLOOKUP($A:$A,'3-Türkiye İhracat Göstergeleri'!$A:$P,8,0)</f>
        <v>47</v>
      </c>
      <c r="V63" s="25">
        <f>VLOOKUP($A:$A,'3-Türkiye İhracat Göstergeleri'!$A:$P,9,0)</f>
        <v>42</v>
      </c>
      <c r="W63" s="25">
        <f>VLOOKUP($A:$A,'3-Türkiye İhracat Göstergeleri'!$A:$P,10,0)</f>
        <v>-47</v>
      </c>
      <c r="X63" s="25">
        <f>VLOOKUP($A:$A,'3-Türkiye İhracat Göstergeleri'!$A:$P,11,0)</f>
        <v>60</v>
      </c>
      <c r="Y63" s="25">
        <f>VLOOKUP($A:$A,'3-Türkiye İhracat Göstergeleri'!$A:$P,12,0)</f>
        <v>0.24583862757359826</v>
      </c>
      <c r="Z63" s="25">
        <f>VLOOKUP($A:$A,'3-Türkiye İhracat Göstergeleri'!$A:$P,13,0)</f>
        <v>0</v>
      </c>
      <c r="AA63" s="25">
        <f>VLOOKUP($A:$A,'3-Türkiye İhracat Göstergeleri'!$A:$P,14,0)</f>
        <v>2867</v>
      </c>
      <c r="AB63" s="25" t="str">
        <f>VLOOKUP($A:$A,'3-Türkiye İhracat Göstergeleri'!$A:$P,15,0)</f>
        <v>0.13</v>
      </c>
      <c r="AC63" s="25">
        <f>VLOOKUP($A:$A,'3-Türkiye İhracat Göstergeleri'!$A:$P,16,0)</f>
        <v>0</v>
      </c>
      <c r="AD63" s="25">
        <f>VLOOKUP($A:$A,'4-Dünya İthalat Göstergeleri'!$A:$M,2,0)</f>
        <v>3086</v>
      </c>
      <c r="AE63" s="25">
        <f>VLOOKUP($A:$A,'4-Dünya İthalat Göstergeleri'!$A:$M,3,0)</f>
        <v>34014</v>
      </c>
      <c r="AF63" s="36">
        <f>VLOOKUP($A:$A,'4-Dünya İthalat Göstergeleri'!$A:$M,4,0)</f>
        <v>917</v>
      </c>
      <c r="AG63" s="36" t="str">
        <f>VLOOKUP($A:$A,'4-Dünya İthalat Göstergeleri'!$A:$M,5,0)</f>
        <v>Tons</v>
      </c>
      <c r="AH63" s="36">
        <f>VLOOKUP($A:$A,'4-Dünya İthalat Göstergeleri'!$A:$M,6,0)</f>
        <v>3365</v>
      </c>
      <c r="AI63" s="25">
        <f>VLOOKUP($A:$A,'4-Dünya İthalat Göstergeleri'!$A:$M,7,0)</f>
        <v>0</v>
      </c>
      <c r="AJ63" s="25">
        <f>VLOOKUP($A:$A,'4-Dünya İthalat Göstergeleri'!$A:$M,8,0)</f>
        <v>0</v>
      </c>
      <c r="AK63" s="25">
        <f>VLOOKUP($A:$A,'4-Dünya İthalat Göstergeleri'!$A:$M,9,0)</f>
        <v>-27</v>
      </c>
      <c r="AL63" s="25">
        <f>VLOOKUP($A:$A,'4-Dünya İthalat Göstergeleri'!$A:$M,10,0)</f>
        <v>0.24583862757359826</v>
      </c>
      <c r="AM63" s="25">
        <f>VLOOKUP($A:$A,'4-Dünya İthalat Göstergeleri'!$A:$M,11,0)</f>
        <v>2867</v>
      </c>
      <c r="AN63" s="25" t="str">
        <f>VLOOKUP($A:$A,'4-Dünya İthalat Göstergeleri'!$A:$M,12,0)</f>
        <v>0.13</v>
      </c>
      <c r="AO63" s="25">
        <f>VLOOKUP($A:$A,'4-Dünya İthalat Göstergeleri'!$A:$M,13,0)</f>
        <v>45506</v>
      </c>
      <c r="AP63" s="11">
        <f>VLOOKUP($A:$A,'5-Dünya Yıllar İhracatı'!$A:$H,2,0)</f>
        <v>39500</v>
      </c>
      <c r="AQ63" s="11">
        <f>VLOOKUP($A:$A,'5-Dünya Yıllar İhracatı'!$A:$H,3,0)</f>
        <v>40211</v>
      </c>
      <c r="AR63" s="11">
        <f>VLOOKUP($A:$A,'5-Dünya Yıllar İhracatı'!$A:$H,4,0)</f>
        <v>54751</v>
      </c>
      <c r="AS63" s="11">
        <f>VLOOKUP($A:$A,'5-Dünya Yıllar İhracatı'!$A:$H,5,0)</f>
        <v>44647</v>
      </c>
      <c r="AT63" s="12">
        <f>VLOOKUP($A:$A,'5-Dünya Yıllar İhracatı'!$A:$H,6,0)</f>
        <v>37100</v>
      </c>
      <c r="AU63" s="12">
        <f>VLOOKUP($A:$A,'5-Dünya Yıllar İhracatı'!$A:$H,7,0)</f>
        <v>-16.903711335588056</v>
      </c>
      <c r="AV63" s="12">
        <f>VLOOKUP($A:$A,'5-Dünya Yıllar İhracatı'!$A:$H,8,0)</f>
        <v>3.4281416238302969</v>
      </c>
      <c r="AW63" s="11">
        <f>VLOOKUP($A:$A,'6-Türkiye Yıllar İhracatı'!$A:$H,2,0)</f>
        <v>486</v>
      </c>
      <c r="AX63" s="11">
        <f>VLOOKUP($A:$A,'6-Türkiye Yıllar İhracatı'!$A:$H,3,0)</f>
        <v>2539</v>
      </c>
      <c r="AY63" s="11">
        <f>VLOOKUP($A:$A,'6-Türkiye Yıllar İhracatı'!$A:$H,4,0)</f>
        <v>3886</v>
      </c>
      <c r="AZ63" s="11">
        <f>VLOOKUP($A:$A,'6-Türkiye Yıllar İhracatı'!$A:$H,5,0)</f>
        <v>4689</v>
      </c>
      <c r="BA63" s="12">
        <f>VLOOKUP($A:$A,'6-Türkiye Yıllar İhracatı'!$A:$H,6,0)</f>
        <v>2488</v>
      </c>
      <c r="BB63" s="11">
        <f>VLOOKUP($A:$A,'6-Türkiye Yıllar İhracatı'!$A:$H,7,0)</f>
        <v>-46.939645979953085</v>
      </c>
      <c r="BC63" s="12">
        <f>VLOOKUP($A:$A,'6-Türkiye Yıllar İhracatı'!$A:$H,8,0)</f>
        <v>3.2834481484414182</v>
      </c>
      <c r="BD63" s="11">
        <f>VLOOKUP($A:$A,'7-Türkiye Çeyrek Yıllar İhracat'!$A:$G,2,0)</f>
        <v>495</v>
      </c>
      <c r="BE63" s="11">
        <f>VLOOKUP($A:$A,'7-Türkiye Çeyrek Yıllar İhracat'!$A:$G,3,0)</f>
        <v>591</v>
      </c>
      <c r="BF63" s="11">
        <f>VLOOKUP($A:$A,'7-Türkiye Çeyrek Yıllar İhracat'!$A:$G,4,0)</f>
        <v>416</v>
      </c>
      <c r="BG63" s="11">
        <f>VLOOKUP($A:$A,'7-Türkiye Çeyrek Yıllar İhracat'!$A:$G,5,0)</f>
        <v>522</v>
      </c>
      <c r="BH63" s="12">
        <f>VLOOKUP($A:$A,'7-Türkiye Çeyrek Yıllar İhracat'!$A:$G,6,0)</f>
        <v>535</v>
      </c>
      <c r="BI63" s="12">
        <f>VLOOKUP($A:$A,'7-Türkiye Çeyrek Yıllar İhracat'!$A:$G,7,0)</f>
        <v>8.0808080808080813</v>
      </c>
      <c r="BJ63" s="11">
        <f>VLOOKUP($A:$A,'8-Türkiye Yıllar İhracat Birim '!$A:$H,2,0)</f>
        <v>2141</v>
      </c>
      <c r="BK63" s="11">
        <f>VLOOKUP($A:$A,'8-Türkiye Yıllar İhracat Birim '!$A:$H,3,0)</f>
        <v>2139</v>
      </c>
      <c r="BL63" s="11">
        <f>VLOOKUP($A:$A,'8-Türkiye Yıllar İhracat Birim '!$A:$H,4,0)</f>
        <v>2654</v>
      </c>
      <c r="BM63" s="11">
        <f>VLOOKUP($A:$A,'8-Türkiye Yıllar İhracat Birim '!$A:$H,5,0)</f>
        <v>2643</v>
      </c>
      <c r="BN63" s="11">
        <f>VLOOKUP($A:$A,'8-Türkiye Yıllar İhracat Birim '!$A:$H,6,0)</f>
        <v>2358</v>
      </c>
      <c r="BO63" s="11">
        <f>VLOOKUP($A:$A,'8-Türkiye Yıllar İhracat Birim '!$A:$H,7,0)</f>
        <v>2488</v>
      </c>
      <c r="BP63" s="12">
        <f>VLOOKUP($A:$A,'8-Türkiye Yıllar İhracat Birim '!$A:$H,8,0)</f>
        <v>1055</v>
      </c>
      <c r="BQ63" s="2">
        <f>VLOOKUP($A:$A,'9-Dünya Yıllar İthaları Birim F'!$A:$N,2,0)</f>
        <v>3528</v>
      </c>
      <c r="BR63" s="2" t="str">
        <f>VLOOKUP($A:$A,'9-Dünya Yıllar İthaları Birim F'!$A:$N,3,0)</f>
        <v>US Dollar/Tons</v>
      </c>
      <c r="BS63" s="2">
        <f>VLOOKUP($A:$A,'9-Dünya Yıllar İthaları Birim F'!$A:$N,4,0)</f>
        <v>3367</v>
      </c>
      <c r="BT63" s="2" t="str">
        <f>VLOOKUP($A:$A,'9-Dünya Yıllar İthaları Birim F'!$A:$N,5,0)</f>
        <v>US Dollar/Tons</v>
      </c>
      <c r="BU63" s="2">
        <f>VLOOKUP($A:$A,'9-Dünya Yıllar İthaları Birim F'!$A:$N,6,0)</f>
        <v>3496</v>
      </c>
      <c r="BV63" s="2" t="str">
        <f>VLOOKUP($A:$A,'9-Dünya Yıllar İthaları Birim F'!$A:$N,7,0)</f>
        <v>US Dollar/Tons</v>
      </c>
      <c r="BW63" s="2">
        <f>VLOOKUP($A:$A,'9-Dünya Yıllar İthaları Birim F'!$A:$N,8,0)</f>
        <v>3565</v>
      </c>
      <c r="BX63" s="2" t="str">
        <f>VLOOKUP($A:$A,'9-Dünya Yıllar İthaları Birim F'!$A:$N,9,0)</f>
        <v>US Dollar/Tons</v>
      </c>
      <c r="BY63" s="2">
        <f>VLOOKUP($A:$A,'9-Dünya Yıllar İthaları Birim F'!$A:$N,10,0)</f>
        <v>3365</v>
      </c>
      <c r="BZ63" s="2" t="str">
        <f>VLOOKUP($A:$A,'9-Dünya Yıllar İthaları Birim F'!$A:$N,11,0)</f>
        <v>US Dollar/Tons</v>
      </c>
      <c r="CA63" s="2">
        <f>VLOOKUP($A:$A,'9-Dünya Yıllar İthaları Birim F'!$A:$N,12,0)</f>
        <v>3086</v>
      </c>
      <c r="CB63" s="2">
        <f>VLOOKUP($A:$A,'9-Dünya Yıllar İthaları Birim F'!$A:$N,13,0)</f>
        <v>917</v>
      </c>
      <c r="CC63" s="2" t="str">
        <f>VLOOKUP($A:$A,'9-Dünya Yıllar İthaları Birim F'!$A:$N,14,0)</f>
        <v>Tons</v>
      </c>
    </row>
    <row r="64" spans="1:81" x14ac:dyDescent="0.3">
      <c r="A64" s="8" t="s">
        <v>73</v>
      </c>
      <c r="B64" s="9">
        <v>1794</v>
      </c>
      <c r="C64" s="9">
        <v>2093</v>
      </c>
      <c r="D64" s="9">
        <v>3677</v>
      </c>
      <c r="E64" s="9">
        <v>4028</v>
      </c>
      <c r="F64" s="49">
        <v>2956</v>
      </c>
      <c r="G64" s="49">
        <f t="shared" si="0"/>
        <v>-26.613704071499505</v>
      </c>
      <c r="H64" s="49">
        <f t="shared" si="1"/>
        <v>0.23548343410685976</v>
      </c>
      <c r="I64" s="9">
        <f>VLOOKUP($A:$A,'2-Dünya Çeyrek Yıllar İthalatı'!$A:$G,2,0)</f>
        <v>681</v>
      </c>
      <c r="J64" s="9">
        <f>VLOOKUP($A:$A,'2-Dünya Çeyrek Yıllar İthalatı'!$A:$G,3,0)</f>
        <v>433</v>
      </c>
      <c r="K64" s="9">
        <f>VLOOKUP($A:$A,'2-Dünya Çeyrek Yıllar İthalatı'!$A:$G,4,0)</f>
        <v>647</v>
      </c>
      <c r="L64" s="9">
        <f>VLOOKUP($A:$A,'2-Dünya Çeyrek Yıllar İthalatı'!$A:$G,5,0)</f>
        <v>534</v>
      </c>
      <c r="M64" s="10">
        <f>VLOOKUP($A:$A,'2-Dünya Çeyrek Yıllar İthalatı'!$A:$G,6,0)</f>
        <v>480</v>
      </c>
      <c r="N64" s="10">
        <f>VLOOKUP($A:$A,'2-Dünya Çeyrek Yıllar İthalatı'!$A:$G,7,0)</f>
        <v>-29.515418502202646</v>
      </c>
      <c r="O64" s="8">
        <f>VLOOKUP($A:$A,'3-Türkiye İhracat Göstergeleri'!$A:$P,2,0)</f>
        <v>734</v>
      </c>
      <c r="P64" s="27">
        <f>VLOOKUP($A:$A,'3-Türkiye İhracat Göstergeleri'!$A:$P,3,0)</f>
        <v>734</v>
      </c>
      <c r="Q64" s="27">
        <f>VLOOKUP($A:$A,'3-Türkiye İhracat Göstergeleri'!$A:$P,4,0)</f>
        <v>0.96866999234565943</v>
      </c>
      <c r="R64" s="27">
        <f>VLOOKUP($A:$A,'3-Türkiye İhracat Göstergeleri'!$A:$P,5,0)</f>
        <v>235</v>
      </c>
      <c r="S64" s="27" t="str">
        <f>VLOOKUP($A:$A,'3-Türkiye İhracat Göstergeleri'!$A:$P,6,0)</f>
        <v>Tons</v>
      </c>
      <c r="T64" s="27">
        <f>VLOOKUP($A:$A,'3-Türkiye İhracat Göstergeleri'!$A:$P,7,0)</f>
        <v>3123</v>
      </c>
      <c r="U64" s="27">
        <f>VLOOKUP($A:$A,'3-Türkiye İhracat Göstergeleri'!$A:$P,8,0)</f>
        <v>155</v>
      </c>
      <c r="V64" s="27">
        <f>VLOOKUP($A:$A,'3-Türkiye İhracat Göstergeleri'!$A:$P,9,0)</f>
        <v>167</v>
      </c>
      <c r="W64" s="27">
        <f>VLOOKUP($A:$A,'3-Türkiye İhracat Göstergeleri'!$A:$P,10,0)</f>
        <v>667</v>
      </c>
      <c r="X64" s="27">
        <f>VLOOKUP($A:$A,'3-Türkiye İhracat Göstergeleri'!$A:$P,11,0)</f>
        <v>61</v>
      </c>
      <c r="Y64" s="27">
        <f>VLOOKUP($A:$A,'3-Türkiye İhracat Göstergeleri'!$A:$P,12,0)</f>
        <v>0.23548249614632416</v>
      </c>
      <c r="Z64" s="27">
        <f>VLOOKUP($A:$A,'3-Türkiye İhracat Göstergeleri'!$A:$P,13,0)</f>
        <v>18</v>
      </c>
      <c r="AA64" s="27">
        <f>VLOOKUP($A:$A,'3-Türkiye İhracat Göstergeleri'!$A:$P,14,0)</f>
        <v>1246</v>
      </c>
      <c r="AB64" s="27" t="str">
        <f>VLOOKUP($A:$A,'3-Türkiye İhracat Göstergeleri'!$A:$P,15,0)</f>
        <v>0.14</v>
      </c>
      <c r="AC64" s="27">
        <f>VLOOKUP($A:$A,'3-Türkiye İhracat Göstergeleri'!$A:$P,16,0)</f>
        <v>0</v>
      </c>
      <c r="AD64" s="27">
        <f>VLOOKUP($A:$A,'4-Dünya İthalat Göstergeleri'!$A:$M,2,0)</f>
        <v>2956</v>
      </c>
      <c r="AE64" s="27">
        <f>VLOOKUP($A:$A,'4-Dünya İthalat Göstergeleri'!$A:$M,3,0)</f>
        <v>16973</v>
      </c>
      <c r="AF64" s="39">
        <f>VLOOKUP($A:$A,'4-Dünya İthalat Göstergeleri'!$A:$M,4,0)</f>
        <v>740</v>
      </c>
      <c r="AG64" s="39" t="str">
        <f>VLOOKUP($A:$A,'4-Dünya İthalat Göstergeleri'!$A:$M,5,0)</f>
        <v>Tons</v>
      </c>
      <c r="AH64" s="39">
        <f>VLOOKUP($A:$A,'4-Dünya İthalat Göstergeleri'!$A:$M,6,0)</f>
        <v>3995</v>
      </c>
      <c r="AI64" s="27">
        <f>VLOOKUP($A:$A,'4-Dünya İthalat Göstergeleri'!$A:$M,7,0)</f>
        <v>18</v>
      </c>
      <c r="AJ64" s="27">
        <f>VLOOKUP($A:$A,'4-Dünya İthalat Göstergeleri'!$A:$M,8,0)</f>
        <v>7</v>
      </c>
      <c r="AK64" s="27">
        <f>VLOOKUP($A:$A,'4-Dünya İthalat Göstergeleri'!$A:$M,9,0)</f>
        <v>-27</v>
      </c>
      <c r="AL64" s="27">
        <f>VLOOKUP($A:$A,'4-Dünya İthalat Göstergeleri'!$A:$M,10,0)</f>
        <v>0.23548249614632416</v>
      </c>
      <c r="AM64" s="27">
        <f>VLOOKUP($A:$A,'4-Dünya İthalat Göstergeleri'!$A:$M,11,0)</f>
        <v>1246</v>
      </c>
      <c r="AN64" s="27" t="str">
        <f>VLOOKUP($A:$A,'4-Dünya İthalat Göstergeleri'!$A:$M,12,0)</f>
        <v>0.14</v>
      </c>
      <c r="AO64" s="27">
        <f>VLOOKUP($A:$A,'4-Dünya İthalat Göstergeleri'!$A:$M,13,0)</f>
        <v>45506</v>
      </c>
      <c r="AP64" s="9">
        <f>VLOOKUP($A:$A,'5-Dünya Yıllar İhracatı'!$A:$H,2,0)</f>
        <v>38241</v>
      </c>
      <c r="AQ64" s="9">
        <f>VLOOKUP($A:$A,'5-Dünya Yıllar İhracatı'!$A:$H,3,0)</f>
        <v>36732</v>
      </c>
      <c r="AR64" s="9">
        <f>VLOOKUP($A:$A,'5-Dünya Yıllar İhracatı'!$A:$H,4,0)</f>
        <v>53608</v>
      </c>
      <c r="AS64" s="9">
        <f>VLOOKUP($A:$A,'5-Dünya Yıllar İhracatı'!$A:$H,5,0)</f>
        <v>26466</v>
      </c>
      <c r="AT64" s="10">
        <f>VLOOKUP($A:$A,'5-Dünya Yıllar İhracatı'!$A:$H,6,0)</f>
        <v>19929</v>
      </c>
      <c r="AU64" s="10">
        <f>VLOOKUP($A:$A,'5-Dünya Yıllar İhracatı'!$A:$H,7,0)</f>
        <v>-24.699614599863974</v>
      </c>
      <c r="AV64" s="10">
        <f>VLOOKUP($A:$A,'5-Dünya Yıllar İhracatı'!$A:$H,8,0)</f>
        <v>1.8414941892537462</v>
      </c>
      <c r="AW64" s="9">
        <f>VLOOKUP($A:$A,'6-Türkiye Yıllar İhracatı'!$A:$H,2,0)</f>
        <v>10</v>
      </c>
      <c r="AX64" s="9">
        <f>VLOOKUP($A:$A,'6-Türkiye Yıllar İhracatı'!$A:$H,3,0)</f>
        <v>44</v>
      </c>
      <c r="AY64" s="9">
        <f>VLOOKUP($A:$A,'6-Türkiye Yıllar İhracatı'!$A:$H,4,0)</f>
        <v>2</v>
      </c>
      <c r="AZ64" s="9">
        <f>VLOOKUP($A:$A,'6-Türkiye Yıllar İhracatı'!$A:$H,5,0)</f>
        <v>96</v>
      </c>
      <c r="BA64" s="10">
        <f>VLOOKUP($A:$A,'6-Türkiye Yıllar İhracatı'!$A:$H,6,0)</f>
        <v>734</v>
      </c>
      <c r="BB64" s="9">
        <f>VLOOKUP($A:$A,'6-Türkiye Yıllar İhracatı'!$A:$H,7,0)</f>
        <v>664.58333333333326</v>
      </c>
      <c r="BC64" s="10">
        <f>VLOOKUP($A:$A,'6-Türkiye Yıllar İhracatı'!$A:$H,8,0)</f>
        <v>0.96866999234565943</v>
      </c>
      <c r="BD64" s="9">
        <f>VLOOKUP($A:$A,'7-Türkiye Çeyrek Yıllar İhracat'!$A:$G,2,0)</f>
        <v>190</v>
      </c>
      <c r="BE64" s="9">
        <f>VLOOKUP($A:$A,'7-Türkiye Çeyrek Yıllar İhracat'!$A:$G,3,0)</f>
        <v>72</v>
      </c>
      <c r="BF64" s="9">
        <f>VLOOKUP($A:$A,'7-Türkiye Çeyrek Yıllar İhracat'!$A:$G,4,0)</f>
        <v>248</v>
      </c>
      <c r="BG64" s="9">
        <f>VLOOKUP($A:$A,'7-Türkiye Çeyrek Yıllar İhracat'!$A:$G,5,0)</f>
        <v>96</v>
      </c>
      <c r="BH64" s="10">
        <f>VLOOKUP($A:$A,'7-Türkiye Çeyrek Yıllar İhracat'!$A:$G,6,0)</f>
        <v>244</v>
      </c>
      <c r="BI64" s="12">
        <f>VLOOKUP($A:$A,'7-Türkiye Çeyrek Yıllar İhracat'!$A:$G,7,0)</f>
        <v>28.421052631578945</v>
      </c>
      <c r="BJ64" s="9">
        <f>VLOOKUP($A:$A,'8-Türkiye Yıllar İhracat Birim '!$A:$H,2,0)</f>
        <v>5000</v>
      </c>
      <c r="BK64" s="9">
        <f>VLOOKUP($A:$A,'8-Türkiye Yıllar İhracat Birim '!$A:$H,3,0)</f>
        <v>2095</v>
      </c>
      <c r="BL64" s="9">
        <f>VLOOKUP($A:$A,'8-Türkiye Yıllar İhracat Birim '!$A:$H,4,0)</f>
        <v>2000</v>
      </c>
      <c r="BM64" s="9">
        <f>VLOOKUP($A:$A,'8-Türkiye Yıllar İhracat Birim '!$A:$H,5,0)</f>
        <v>3429</v>
      </c>
      <c r="BN64" s="9">
        <f>VLOOKUP($A:$A,'8-Türkiye Yıllar İhracat Birim '!$A:$H,6,0)</f>
        <v>3123</v>
      </c>
      <c r="BO64" s="9">
        <f>VLOOKUP($A:$A,'8-Türkiye Yıllar İhracat Birim '!$A:$H,7,0)</f>
        <v>734</v>
      </c>
      <c r="BP64" s="10">
        <f>VLOOKUP($A:$A,'8-Türkiye Yıllar İhracat Birim '!$A:$H,8,0)</f>
        <v>235</v>
      </c>
      <c r="BQ64" s="2">
        <f>VLOOKUP($A:$A,'9-Dünya Yıllar İthaları Birim F'!$A:$N,2,0)</f>
        <v>3504</v>
      </c>
      <c r="BR64" s="2" t="str">
        <f>VLOOKUP($A:$A,'9-Dünya Yıllar İthaları Birim F'!$A:$N,3,0)</f>
        <v>US Dollar/Tons</v>
      </c>
      <c r="BS64" s="2">
        <f>VLOOKUP($A:$A,'9-Dünya Yıllar İthaları Birim F'!$A:$N,4,0)</f>
        <v>2948</v>
      </c>
      <c r="BT64" s="2" t="str">
        <f>VLOOKUP($A:$A,'9-Dünya Yıllar İthaları Birim F'!$A:$N,5,0)</f>
        <v>US Dollar/Tons</v>
      </c>
      <c r="BU64" s="2">
        <f>VLOOKUP($A:$A,'9-Dünya Yıllar İthaları Birim F'!$A:$N,6,0)</f>
        <v>4090</v>
      </c>
      <c r="BV64" s="2" t="str">
        <f>VLOOKUP($A:$A,'9-Dünya Yıllar İthaları Birim F'!$A:$N,7,0)</f>
        <v>US Dollar/Tons</v>
      </c>
      <c r="BW64" s="2">
        <f>VLOOKUP($A:$A,'9-Dünya Yıllar İthaları Birim F'!$A:$N,8,0)</f>
        <v>6012</v>
      </c>
      <c r="BX64" s="2" t="str">
        <f>VLOOKUP($A:$A,'9-Dünya Yıllar İthaları Birim F'!$A:$N,9,0)</f>
        <v>US Dollar/Tons</v>
      </c>
      <c r="BY64" s="2">
        <f>VLOOKUP($A:$A,'9-Dünya Yıllar İthaları Birim F'!$A:$N,10,0)</f>
        <v>3995</v>
      </c>
      <c r="BZ64" s="2" t="str">
        <f>VLOOKUP($A:$A,'9-Dünya Yıllar İthaları Birim F'!$A:$N,11,0)</f>
        <v>US Dollar/Tons</v>
      </c>
      <c r="CA64" s="2">
        <f>VLOOKUP($A:$A,'9-Dünya Yıllar İthaları Birim F'!$A:$N,12,0)</f>
        <v>2956</v>
      </c>
      <c r="CB64" s="2">
        <f>VLOOKUP($A:$A,'9-Dünya Yıllar İthaları Birim F'!$A:$N,13,0)</f>
        <v>740</v>
      </c>
      <c r="CC64" s="2" t="str">
        <f>VLOOKUP($A:$A,'9-Dünya Yıllar İthaları Birim F'!$A:$N,14,0)</f>
        <v>Tons</v>
      </c>
    </row>
    <row r="65" spans="1:81" x14ac:dyDescent="0.3">
      <c r="A65" s="6" t="s">
        <v>74</v>
      </c>
      <c r="B65" s="11">
        <v>2163</v>
      </c>
      <c r="C65" s="11">
        <v>3986</v>
      </c>
      <c r="D65" s="11">
        <v>5700</v>
      </c>
      <c r="E65" s="11">
        <v>3086</v>
      </c>
      <c r="F65" s="50">
        <v>2817</v>
      </c>
      <c r="G65" s="50">
        <f t="shared" si="0"/>
        <v>-8.7167854828256655</v>
      </c>
      <c r="H65" s="50">
        <f t="shared" si="1"/>
        <v>0.2244102956288985</v>
      </c>
      <c r="I65" s="11">
        <f>VLOOKUP($A:$A,'2-Dünya Çeyrek Yıllar İthalatı'!$A:$G,2,0)</f>
        <v>572</v>
      </c>
      <c r="J65" s="11">
        <f>VLOOKUP($A:$A,'2-Dünya Çeyrek Yıllar İthalatı'!$A:$G,3,0)</f>
        <v>1227</v>
      </c>
      <c r="K65" s="11">
        <f>VLOOKUP($A:$A,'2-Dünya Çeyrek Yıllar İthalatı'!$A:$G,4,0)</f>
        <v>362</v>
      </c>
      <c r="L65" s="11">
        <f>VLOOKUP($A:$A,'2-Dünya Çeyrek Yıllar İthalatı'!$A:$G,5,0)</f>
        <v>0</v>
      </c>
      <c r="M65" s="12">
        <f>VLOOKUP($A:$A,'2-Dünya Çeyrek Yıllar İthalatı'!$A:$G,6,0)</f>
        <v>0</v>
      </c>
      <c r="N65" s="12">
        <f>VLOOKUP($A:$A,'2-Dünya Çeyrek Yıllar İthalatı'!$A:$G,7,0)</f>
        <v>-100</v>
      </c>
      <c r="O65" s="6">
        <f>VLOOKUP($A:$A,'3-Türkiye İhracat Göstergeleri'!$A:$P,2,0)</f>
        <v>0</v>
      </c>
      <c r="P65" s="25">
        <f>VLOOKUP($A:$A,'3-Türkiye İhracat Göstergeleri'!$A:$P,3,0)</f>
        <v>0</v>
      </c>
      <c r="Q65" s="25">
        <f>VLOOKUP($A:$A,'3-Türkiye İhracat Göstergeleri'!$A:$P,4,0)</f>
        <v>0</v>
      </c>
      <c r="R65" s="25">
        <f>VLOOKUP($A:$A,'3-Türkiye İhracat Göstergeleri'!$A:$P,5,0)</f>
        <v>0</v>
      </c>
      <c r="S65" s="25">
        <f>VLOOKUP($A:$A,'3-Türkiye İhracat Göstergeleri'!$A:$P,6,0)</f>
        <v>0</v>
      </c>
      <c r="T65" s="25">
        <f>VLOOKUP($A:$A,'3-Türkiye İhracat Göstergeleri'!$A:$P,7,0)</f>
        <v>0</v>
      </c>
      <c r="U65" s="25">
        <f>VLOOKUP($A:$A,'3-Türkiye İhracat Göstergeleri'!$A:$P,8,0)</f>
        <v>0</v>
      </c>
      <c r="V65" s="25">
        <f>VLOOKUP($A:$A,'3-Türkiye İhracat Göstergeleri'!$A:$P,9,0)</f>
        <v>0</v>
      </c>
      <c r="W65" s="25">
        <f>VLOOKUP($A:$A,'3-Türkiye İhracat Göstergeleri'!$A:$P,10,0)</f>
        <v>0</v>
      </c>
      <c r="X65" s="25">
        <f>VLOOKUP($A:$A,'3-Türkiye İhracat Göstergeleri'!$A:$P,11,0)</f>
        <v>62</v>
      </c>
      <c r="Y65" s="25">
        <f>VLOOKUP($A:$A,'3-Türkiye İhracat Göstergeleri'!$A:$P,12,0)</f>
        <v>0.224409401774085</v>
      </c>
      <c r="Z65" s="25">
        <f>VLOOKUP($A:$A,'3-Türkiye İhracat Göstergeleri'!$A:$P,13,0)</f>
        <v>3</v>
      </c>
      <c r="AA65" s="25">
        <f>VLOOKUP($A:$A,'3-Türkiye İhracat Göstergeleri'!$A:$P,14,0)</f>
        <v>13557</v>
      </c>
      <c r="AB65" s="25" t="str">
        <f>VLOOKUP($A:$A,'3-Türkiye İhracat Göstergeleri'!$A:$P,15,0)</f>
        <v>0.83</v>
      </c>
      <c r="AC65" s="25">
        <f>VLOOKUP($A:$A,'3-Türkiye İhracat Göstergeleri'!$A:$P,16,0)</f>
        <v>0</v>
      </c>
      <c r="AD65" s="25">
        <f>VLOOKUP($A:$A,'4-Dünya İthalat Göstergeleri'!$A:$M,2,0)</f>
        <v>2817</v>
      </c>
      <c r="AE65" s="29">
        <f>VLOOKUP($A:$A,'4-Dünya İthalat Göstergeleri'!$A:$M,3,0)</f>
        <v>-2753</v>
      </c>
      <c r="AF65" s="25">
        <f>VLOOKUP($A:$A,'4-Dünya İthalat Göstergeleri'!$A:$M,4,0)</f>
        <v>1359</v>
      </c>
      <c r="AG65" s="25" t="str">
        <f>VLOOKUP($A:$A,'4-Dünya İthalat Göstergeleri'!$A:$M,5,0)</f>
        <v>Tons</v>
      </c>
      <c r="AH65" s="25">
        <f>VLOOKUP($A:$A,'4-Dünya İthalat Göstergeleri'!$A:$M,6,0)</f>
        <v>2073</v>
      </c>
      <c r="AI65" s="25">
        <f>VLOOKUP($A:$A,'4-Dünya İthalat Göstergeleri'!$A:$M,7,0)</f>
        <v>3</v>
      </c>
      <c r="AJ65" s="25">
        <f>VLOOKUP($A:$A,'4-Dünya İthalat Göstergeleri'!$A:$M,8,0)</f>
        <v>-1</v>
      </c>
      <c r="AK65" s="25">
        <f>VLOOKUP($A:$A,'4-Dünya İthalat Göstergeleri'!$A:$M,9,0)</f>
        <v>-9</v>
      </c>
      <c r="AL65" s="25">
        <f>VLOOKUP($A:$A,'4-Dünya İthalat Göstergeleri'!$A:$M,10,0)</f>
        <v>0.224409401774085</v>
      </c>
      <c r="AM65" s="25">
        <f>VLOOKUP($A:$A,'4-Dünya İthalat Göstergeleri'!$A:$M,11,0)</f>
        <v>13557</v>
      </c>
      <c r="AN65" s="25" t="str">
        <f>VLOOKUP($A:$A,'4-Dünya İthalat Göstergeleri'!$A:$M,12,0)</f>
        <v>0.83</v>
      </c>
      <c r="AO65" s="25">
        <f>VLOOKUP($A:$A,'4-Dünya İthalat Göstergeleri'!$A:$M,13,0)</f>
        <v>0</v>
      </c>
      <c r="AP65" s="11">
        <f>VLOOKUP($A:$A,'5-Dünya Yıllar İhracatı'!$A:$H,2,0)</f>
        <v>16</v>
      </c>
      <c r="AQ65" s="11">
        <f>VLOOKUP($A:$A,'5-Dünya Yıllar İhracatı'!$A:$H,3,0)</f>
        <v>409</v>
      </c>
      <c r="AR65" s="11">
        <f>VLOOKUP($A:$A,'5-Dünya Yıllar İhracatı'!$A:$H,4,0)</f>
        <v>68</v>
      </c>
      <c r="AS65" s="11">
        <f>VLOOKUP($A:$A,'5-Dünya Yıllar İhracatı'!$A:$H,5,0)</f>
        <v>1236</v>
      </c>
      <c r="AT65" s="12">
        <f>VLOOKUP($A:$A,'5-Dünya Yıllar İhracatı'!$A:$H,6,0)</f>
        <v>64</v>
      </c>
      <c r="AU65" s="12">
        <f>VLOOKUP($A:$A,'5-Dünya Yıllar İhracatı'!$A:$H,7,0)</f>
        <v>-94.822006472491907</v>
      </c>
      <c r="AV65" s="12">
        <f>VLOOKUP($A:$A,'5-Dünya Yıllar İhracatı'!$A:$H,8,0)</f>
        <v>5.9137753079552286E-3</v>
      </c>
      <c r="AW65" s="11" t="e">
        <f>VLOOKUP($A:$A,'6-Türkiye Yıllar İhracatı'!$A:$H,2,0)</f>
        <v>#N/A</v>
      </c>
      <c r="AX65" s="11" t="e">
        <f>VLOOKUP($A:$A,'6-Türkiye Yıllar İhracatı'!$A:$H,3,0)</f>
        <v>#N/A</v>
      </c>
      <c r="AY65" s="11" t="e">
        <f>VLOOKUP($A:$A,'6-Türkiye Yıllar İhracatı'!$A:$H,4,0)</f>
        <v>#N/A</v>
      </c>
      <c r="AZ65" s="11" t="e">
        <f>VLOOKUP($A:$A,'6-Türkiye Yıllar İhracatı'!$A:$H,5,0)</f>
        <v>#N/A</v>
      </c>
      <c r="BA65" s="12" t="e">
        <f>VLOOKUP($A:$A,'6-Türkiye Yıllar İhracatı'!$A:$H,6,0)</f>
        <v>#N/A</v>
      </c>
      <c r="BB65" s="11" t="e">
        <f>VLOOKUP($A:$A,'6-Türkiye Yıllar İhracatı'!$A:$H,7,0)</f>
        <v>#N/A</v>
      </c>
      <c r="BC65" s="12" t="e">
        <f>VLOOKUP($A:$A,'6-Türkiye Yıllar İhracatı'!$A:$H,8,0)</f>
        <v>#N/A</v>
      </c>
      <c r="BD65" s="11" t="e">
        <f>VLOOKUP($A:$A,'7-Türkiye Çeyrek Yıllar İhracat'!$A:$G,2,0)</f>
        <v>#N/A</v>
      </c>
      <c r="BE65" s="11" t="e">
        <f>VLOOKUP($A:$A,'7-Türkiye Çeyrek Yıllar İhracat'!$A:$G,3,0)</f>
        <v>#N/A</v>
      </c>
      <c r="BF65" s="11" t="e">
        <f>VLOOKUP($A:$A,'7-Türkiye Çeyrek Yıllar İhracat'!$A:$G,4,0)</f>
        <v>#N/A</v>
      </c>
      <c r="BG65" s="11" t="e">
        <f>VLOOKUP($A:$A,'7-Türkiye Çeyrek Yıllar İhracat'!$A:$G,5,0)</f>
        <v>#N/A</v>
      </c>
      <c r="BH65" s="12" t="e">
        <f>VLOOKUP($A:$A,'7-Türkiye Çeyrek Yıllar İhracat'!$A:$G,6,0)</f>
        <v>#N/A</v>
      </c>
      <c r="BI65" s="12" t="e">
        <f>VLOOKUP($A:$A,'7-Türkiye Çeyrek Yıllar İhracat'!$A:$G,7,0)</f>
        <v>#N/A</v>
      </c>
      <c r="BJ65" s="11" t="e">
        <f>VLOOKUP($A:$A,'8-Türkiye Yıllar İhracat Birim '!$A:$H,2,0)</f>
        <v>#N/A</v>
      </c>
      <c r="BK65" s="11" t="e">
        <f>VLOOKUP($A:$A,'8-Türkiye Yıllar İhracat Birim '!$A:$H,3,0)</f>
        <v>#N/A</v>
      </c>
      <c r="BL65" s="11" t="e">
        <f>VLOOKUP($A:$A,'8-Türkiye Yıllar İhracat Birim '!$A:$H,4,0)</f>
        <v>#N/A</v>
      </c>
      <c r="BM65" s="11" t="e">
        <f>VLOOKUP($A:$A,'8-Türkiye Yıllar İhracat Birim '!$A:$H,5,0)</f>
        <v>#N/A</v>
      </c>
      <c r="BN65" s="11" t="e">
        <f>VLOOKUP($A:$A,'8-Türkiye Yıllar İhracat Birim '!$A:$H,6,0)</f>
        <v>#N/A</v>
      </c>
      <c r="BO65" s="11" t="e">
        <f>VLOOKUP($A:$A,'8-Türkiye Yıllar İhracat Birim '!$A:$H,7,0)</f>
        <v>#N/A</v>
      </c>
      <c r="BP65" s="12" t="e">
        <f>VLOOKUP($A:$A,'8-Türkiye Yıllar İhracat Birim '!$A:$H,8,0)</f>
        <v>#N/A</v>
      </c>
      <c r="BQ65" s="2">
        <f>VLOOKUP($A:$A,'9-Dünya Yıllar İthaları Birim F'!$A:$N,2,0)</f>
        <v>1860</v>
      </c>
      <c r="BR65" s="2" t="str">
        <f>VLOOKUP($A:$A,'9-Dünya Yıllar İthaları Birim F'!$A:$N,3,0)</f>
        <v>US Dollar/Tons</v>
      </c>
      <c r="BS65" s="2">
        <f>VLOOKUP($A:$A,'9-Dünya Yıllar İthaları Birim F'!$A:$N,4,0)</f>
        <v>2018</v>
      </c>
      <c r="BT65" s="2" t="str">
        <f>VLOOKUP($A:$A,'9-Dünya Yıllar İthaları Birim F'!$A:$N,5,0)</f>
        <v>US Dollar/Tons</v>
      </c>
      <c r="BU65" s="2">
        <f>VLOOKUP($A:$A,'9-Dünya Yıllar İthaları Birim F'!$A:$N,6,0)</f>
        <v>2671</v>
      </c>
      <c r="BV65" s="2" t="str">
        <f>VLOOKUP($A:$A,'9-Dünya Yıllar İthaları Birim F'!$A:$N,7,0)</f>
        <v>US Dollar/Tons</v>
      </c>
      <c r="BW65" s="2">
        <f>VLOOKUP($A:$A,'9-Dünya Yıllar İthaları Birim F'!$A:$N,8,0)</f>
        <v>2356</v>
      </c>
      <c r="BX65" s="2" t="str">
        <f>VLOOKUP($A:$A,'9-Dünya Yıllar İthaları Birim F'!$A:$N,9,0)</f>
        <v>US Dollar/Tons</v>
      </c>
      <c r="BY65" s="2">
        <f>VLOOKUP($A:$A,'9-Dünya Yıllar İthaları Birim F'!$A:$N,10,0)</f>
        <v>2073</v>
      </c>
      <c r="BZ65" s="2" t="str">
        <f>VLOOKUP($A:$A,'9-Dünya Yıllar İthaları Birim F'!$A:$N,11,0)</f>
        <v>US Dollar/Tons</v>
      </c>
      <c r="CA65" s="2">
        <f>VLOOKUP($A:$A,'9-Dünya Yıllar İthaları Birim F'!$A:$N,12,0)</f>
        <v>2817</v>
      </c>
      <c r="CB65" s="2">
        <f>VLOOKUP($A:$A,'9-Dünya Yıllar İthaları Birim F'!$A:$N,13,0)</f>
        <v>1359</v>
      </c>
      <c r="CC65" s="2" t="str">
        <f>VLOOKUP($A:$A,'9-Dünya Yıllar İthaları Birim F'!$A:$N,14,0)</f>
        <v>Tons</v>
      </c>
    </row>
    <row r="66" spans="1:81" x14ac:dyDescent="0.3">
      <c r="A66" s="8" t="s">
        <v>75</v>
      </c>
      <c r="B66" s="9">
        <v>5756</v>
      </c>
      <c r="C66" s="9">
        <v>3057</v>
      </c>
      <c r="D66" s="9">
        <v>3108</v>
      </c>
      <c r="E66" s="9">
        <v>1737</v>
      </c>
      <c r="F66" s="49">
        <v>2815</v>
      </c>
      <c r="G66" s="49">
        <f t="shared" si="0"/>
        <v>62.061024755325278</v>
      </c>
      <c r="H66" s="49">
        <f t="shared" si="1"/>
        <v>0.22425096989540266</v>
      </c>
      <c r="I66" s="9">
        <f>VLOOKUP($A:$A,'2-Dünya Çeyrek Yıllar İthalatı'!$A:$G,2,0)</f>
        <v>887</v>
      </c>
      <c r="J66" s="9">
        <f>VLOOKUP($A:$A,'2-Dünya Çeyrek Yıllar İthalatı'!$A:$G,3,0)</f>
        <v>596</v>
      </c>
      <c r="K66" s="9">
        <f>VLOOKUP($A:$A,'2-Dünya Çeyrek Yıllar İthalatı'!$A:$G,4,0)</f>
        <v>617</v>
      </c>
      <c r="L66" s="9">
        <f>VLOOKUP($A:$A,'2-Dünya Çeyrek Yıllar İthalatı'!$A:$G,5,0)</f>
        <v>1029</v>
      </c>
      <c r="M66" s="10">
        <f>VLOOKUP($A:$A,'2-Dünya Çeyrek Yıllar İthalatı'!$A:$G,6,0)</f>
        <v>601</v>
      </c>
      <c r="N66" s="10">
        <f>VLOOKUP($A:$A,'2-Dünya Çeyrek Yıllar İthalatı'!$A:$G,7,0)</f>
        <v>-32.243517474633599</v>
      </c>
      <c r="O66" s="8">
        <f>VLOOKUP($A:$A,'3-Türkiye İhracat Göstergeleri'!$A:$P,2,0)</f>
        <v>0</v>
      </c>
      <c r="P66" s="27">
        <f>VLOOKUP($A:$A,'3-Türkiye İhracat Göstergeleri'!$A:$P,3,0)</f>
        <v>0</v>
      </c>
      <c r="Q66" s="27">
        <f>VLOOKUP($A:$A,'3-Türkiye İhracat Göstergeleri'!$A:$P,4,0)</f>
        <v>0</v>
      </c>
      <c r="R66" s="27">
        <f>VLOOKUP($A:$A,'3-Türkiye İhracat Göstergeleri'!$A:$P,5,0)</f>
        <v>0</v>
      </c>
      <c r="S66" s="27">
        <f>VLOOKUP($A:$A,'3-Türkiye İhracat Göstergeleri'!$A:$P,6,0)</f>
        <v>0</v>
      </c>
      <c r="T66" s="27">
        <f>VLOOKUP($A:$A,'3-Türkiye İhracat Göstergeleri'!$A:$P,7,0)</f>
        <v>0</v>
      </c>
      <c r="U66" s="27">
        <f>VLOOKUP($A:$A,'3-Türkiye İhracat Göstergeleri'!$A:$P,8,0)</f>
        <v>0</v>
      </c>
      <c r="V66" s="27">
        <f>VLOOKUP($A:$A,'3-Türkiye İhracat Göstergeleri'!$A:$P,9,0)</f>
        <v>0</v>
      </c>
      <c r="W66" s="27">
        <f>VLOOKUP($A:$A,'3-Türkiye İhracat Göstergeleri'!$A:$P,10,0)</f>
        <v>0</v>
      </c>
      <c r="X66" s="27">
        <f>VLOOKUP($A:$A,'3-Türkiye İhracat Göstergeleri'!$A:$P,11,0)</f>
        <v>63</v>
      </c>
      <c r="Y66" s="27">
        <f>VLOOKUP($A:$A,'3-Türkiye İhracat Göstergeleri'!$A:$P,12,0)</f>
        <v>0.22425007667520383</v>
      </c>
      <c r="Z66" s="27">
        <f>VLOOKUP($A:$A,'3-Türkiye İhracat Göstergeleri'!$A:$P,13,0)</f>
        <v>-18</v>
      </c>
      <c r="AA66" s="27">
        <f>VLOOKUP($A:$A,'3-Türkiye İhracat Göstergeleri'!$A:$P,14,0)</f>
        <v>5845</v>
      </c>
      <c r="AB66" s="27" t="str">
        <f>VLOOKUP($A:$A,'3-Türkiye İhracat Göstergeleri'!$A:$P,15,0)</f>
        <v>0.27</v>
      </c>
      <c r="AC66" s="27">
        <f>VLOOKUP($A:$A,'3-Türkiye İhracat Göstergeleri'!$A:$P,16,0)</f>
        <v>15</v>
      </c>
      <c r="AD66" s="27">
        <f>VLOOKUP($A:$A,'4-Dünya İthalat Göstergeleri'!$A:$M,2,0)</f>
        <v>2815</v>
      </c>
      <c r="AE66" s="27">
        <f>VLOOKUP($A:$A,'4-Dünya İthalat Göstergeleri'!$A:$M,3,0)</f>
        <v>6097</v>
      </c>
      <c r="AF66" s="27">
        <f>VLOOKUP($A:$A,'4-Dünya İthalat Göstergeleri'!$A:$M,4,0)</f>
        <v>1017</v>
      </c>
      <c r="AG66" s="27" t="str">
        <f>VLOOKUP($A:$A,'4-Dünya İthalat Göstergeleri'!$A:$M,5,0)</f>
        <v>Tons</v>
      </c>
      <c r="AH66" s="27">
        <f>VLOOKUP($A:$A,'4-Dünya İthalat Göstergeleri'!$A:$M,6,0)</f>
        <v>2768</v>
      </c>
      <c r="AI66" s="27">
        <f>VLOOKUP($A:$A,'4-Dünya İthalat Göstergeleri'!$A:$M,7,0)</f>
        <v>-18</v>
      </c>
      <c r="AJ66" s="27">
        <f>VLOOKUP($A:$A,'4-Dünya İthalat Göstergeleri'!$A:$M,8,0)</f>
        <v>-20</v>
      </c>
      <c r="AK66" s="27">
        <f>VLOOKUP($A:$A,'4-Dünya İthalat Göstergeleri'!$A:$M,9,0)</f>
        <v>62</v>
      </c>
      <c r="AL66" s="27">
        <f>VLOOKUP($A:$A,'4-Dünya İthalat Göstergeleri'!$A:$M,10,0)</f>
        <v>0.22425007667520383</v>
      </c>
      <c r="AM66" s="27">
        <f>VLOOKUP($A:$A,'4-Dünya İthalat Göstergeleri'!$A:$M,11,0)</f>
        <v>5845</v>
      </c>
      <c r="AN66" s="27" t="str">
        <f>VLOOKUP($A:$A,'4-Dünya İthalat Göstergeleri'!$A:$M,12,0)</f>
        <v>0.27</v>
      </c>
      <c r="AO66" s="27">
        <f>VLOOKUP($A:$A,'4-Dünya İthalat Göstergeleri'!$A:$M,13,0)</f>
        <v>45548</v>
      </c>
      <c r="AP66" s="9">
        <f>VLOOKUP($A:$A,'5-Dünya Yıllar İhracatı'!$A:$H,2,0)</f>
        <v>11761</v>
      </c>
      <c r="AQ66" s="9">
        <f>VLOOKUP($A:$A,'5-Dünya Yıllar İhracatı'!$A:$H,3,0)</f>
        <v>9240</v>
      </c>
      <c r="AR66" s="9">
        <f>VLOOKUP($A:$A,'5-Dünya Yıllar İhracatı'!$A:$H,4,0)</f>
        <v>13954</v>
      </c>
      <c r="AS66" s="9">
        <f>VLOOKUP($A:$A,'5-Dünya Yıllar İhracatı'!$A:$H,5,0)</f>
        <v>11107</v>
      </c>
      <c r="AT66" s="10">
        <f>VLOOKUP($A:$A,'5-Dünya Yıllar İhracatı'!$A:$H,6,0)</f>
        <v>8912</v>
      </c>
      <c r="AU66" s="10">
        <f>VLOOKUP($A:$A,'5-Dünya Yıllar İhracatı'!$A:$H,7,0)</f>
        <v>-19.762312055460519</v>
      </c>
      <c r="AV66" s="10">
        <f>VLOOKUP($A:$A,'5-Dünya Yıllar İhracatı'!$A:$H,8,0)</f>
        <v>0.82349321163276556</v>
      </c>
      <c r="AW66" s="9" t="e">
        <f>VLOOKUP($A:$A,'6-Türkiye Yıllar İhracatı'!$A:$H,2,0)</f>
        <v>#N/A</v>
      </c>
      <c r="AX66" s="9" t="e">
        <f>VLOOKUP($A:$A,'6-Türkiye Yıllar İhracatı'!$A:$H,3,0)</f>
        <v>#N/A</v>
      </c>
      <c r="AY66" s="9" t="e">
        <f>VLOOKUP($A:$A,'6-Türkiye Yıllar İhracatı'!$A:$H,4,0)</f>
        <v>#N/A</v>
      </c>
      <c r="AZ66" s="9" t="e">
        <f>VLOOKUP($A:$A,'6-Türkiye Yıllar İhracatı'!$A:$H,5,0)</f>
        <v>#N/A</v>
      </c>
      <c r="BA66" s="10" t="e">
        <f>VLOOKUP($A:$A,'6-Türkiye Yıllar İhracatı'!$A:$H,6,0)</f>
        <v>#N/A</v>
      </c>
      <c r="BB66" s="9" t="e">
        <f>VLOOKUP($A:$A,'6-Türkiye Yıllar İhracatı'!$A:$H,7,0)</f>
        <v>#N/A</v>
      </c>
      <c r="BC66" s="10" t="e">
        <f>VLOOKUP($A:$A,'6-Türkiye Yıllar İhracatı'!$A:$H,8,0)</f>
        <v>#N/A</v>
      </c>
      <c r="BD66" s="9" t="e">
        <f>VLOOKUP($A:$A,'7-Türkiye Çeyrek Yıllar İhracat'!$A:$G,2,0)</f>
        <v>#N/A</v>
      </c>
      <c r="BE66" s="9" t="e">
        <f>VLOOKUP($A:$A,'7-Türkiye Çeyrek Yıllar İhracat'!$A:$G,3,0)</f>
        <v>#N/A</v>
      </c>
      <c r="BF66" s="9" t="e">
        <f>VLOOKUP($A:$A,'7-Türkiye Çeyrek Yıllar İhracat'!$A:$G,4,0)</f>
        <v>#N/A</v>
      </c>
      <c r="BG66" s="9" t="e">
        <f>VLOOKUP($A:$A,'7-Türkiye Çeyrek Yıllar İhracat'!$A:$G,5,0)</f>
        <v>#N/A</v>
      </c>
      <c r="BH66" s="10" t="e">
        <f>VLOOKUP($A:$A,'7-Türkiye Çeyrek Yıllar İhracat'!$A:$G,6,0)</f>
        <v>#N/A</v>
      </c>
      <c r="BI66" s="12" t="e">
        <f>VLOOKUP($A:$A,'7-Türkiye Çeyrek Yıllar İhracat'!$A:$G,7,0)</f>
        <v>#N/A</v>
      </c>
      <c r="BJ66" s="9" t="e">
        <f>VLOOKUP($A:$A,'8-Türkiye Yıllar İhracat Birim '!$A:$H,2,0)</f>
        <v>#N/A</v>
      </c>
      <c r="BK66" s="9" t="e">
        <f>VLOOKUP($A:$A,'8-Türkiye Yıllar İhracat Birim '!$A:$H,3,0)</f>
        <v>#N/A</v>
      </c>
      <c r="BL66" s="9" t="e">
        <f>VLOOKUP($A:$A,'8-Türkiye Yıllar İhracat Birim '!$A:$H,4,0)</f>
        <v>#N/A</v>
      </c>
      <c r="BM66" s="9" t="e">
        <f>VLOOKUP($A:$A,'8-Türkiye Yıllar İhracat Birim '!$A:$H,5,0)</f>
        <v>#N/A</v>
      </c>
      <c r="BN66" s="9" t="e">
        <f>VLOOKUP($A:$A,'8-Türkiye Yıllar İhracat Birim '!$A:$H,6,0)</f>
        <v>#N/A</v>
      </c>
      <c r="BO66" s="9" t="e">
        <f>VLOOKUP($A:$A,'8-Türkiye Yıllar İhracat Birim '!$A:$H,7,0)</f>
        <v>#N/A</v>
      </c>
      <c r="BP66" s="10" t="e">
        <f>VLOOKUP($A:$A,'8-Türkiye Yıllar İhracat Birim '!$A:$H,8,0)</f>
        <v>#N/A</v>
      </c>
      <c r="BQ66" s="2">
        <f>VLOOKUP($A:$A,'9-Dünya Yıllar İthaları Birim F'!$A:$N,2,0)</f>
        <v>3147</v>
      </c>
      <c r="BR66" s="2" t="str">
        <f>VLOOKUP($A:$A,'9-Dünya Yıllar İthaları Birim F'!$A:$N,3,0)</f>
        <v>US Dollar/Tons</v>
      </c>
      <c r="BS66" s="2">
        <f>VLOOKUP($A:$A,'9-Dünya Yıllar İthaları Birim F'!$A:$N,4,0)</f>
        <v>2377</v>
      </c>
      <c r="BT66" s="2" t="str">
        <f>VLOOKUP($A:$A,'9-Dünya Yıllar İthaları Birim F'!$A:$N,5,0)</f>
        <v>US Dollar/Tons</v>
      </c>
      <c r="BU66" s="2">
        <f>VLOOKUP($A:$A,'9-Dünya Yıllar İthaları Birim F'!$A:$N,6,0)</f>
        <v>3077</v>
      </c>
      <c r="BV66" s="2" t="str">
        <f>VLOOKUP($A:$A,'9-Dünya Yıllar İthaları Birim F'!$A:$N,7,0)</f>
        <v>US Dollar/Tons</v>
      </c>
      <c r="BW66" s="2">
        <f>VLOOKUP($A:$A,'9-Dünya Yıllar İthaları Birim F'!$A:$N,8,0)</f>
        <v>3719</v>
      </c>
      <c r="BX66" s="2" t="str">
        <f>VLOOKUP($A:$A,'9-Dünya Yıllar İthaları Birim F'!$A:$N,9,0)</f>
        <v>US Dollar/Tons</v>
      </c>
      <c r="BY66" s="2">
        <f>VLOOKUP($A:$A,'9-Dünya Yıllar İthaları Birim F'!$A:$N,10,0)</f>
        <v>2768</v>
      </c>
      <c r="BZ66" s="2" t="str">
        <f>VLOOKUP($A:$A,'9-Dünya Yıllar İthaları Birim F'!$A:$N,11,0)</f>
        <v>US Dollar/Tons</v>
      </c>
      <c r="CA66" s="2">
        <f>VLOOKUP($A:$A,'9-Dünya Yıllar İthaları Birim F'!$A:$N,12,0)</f>
        <v>2815</v>
      </c>
      <c r="CB66" s="2">
        <f>VLOOKUP($A:$A,'9-Dünya Yıllar İthaları Birim F'!$A:$N,13,0)</f>
        <v>1017</v>
      </c>
      <c r="CC66" s="2" t="str">
        <f>VLOOKUP($A:$A,'9-Dünya Yıllar İthaları Birim F'!$A:$N,14,0)</f>
        <v>Tons</v>
      </c>
    </row>
    <row r="67" spans="1:81" x14ac:dyDescent="0.3">
      <c r="A67" s="6" t="s">
        <v>76</v>
      </c>
      <c r="B67" s="11">
        <v>1904</v>
      </c>
      <c r="C67" s="11">
        <v>2077</v>
      </c>
      <c r="D67" s="11">
        <v>3653</v>
      </c>
      <c r="E67" s="11">
        <v>3166</v>
      </c>
      <c r="F67" s="50">
        <v>2485</v>
      </c>
      <c r="G67" s="50">
        <f t="shared" si="0"/>
        <v>-21.509791535060014</v>
      </c>
      <c r="H67" s="50">
        <f t="shared" si="1"/>
        <v>0.19796222386858814</v>
      </c>
      <c r="I67" s="11">
        <f>VLOOKUP($A:$A,'2-Dünya Çeyrek Yıllar İthalatı'!$A:$G,2,0)</f>
        <v>737</v>
      </c>
      <c r="J67" s="11">
        <f>VLOOKUP($A:$A,'2-Dünya Çeyrek Yıllar İthalatı'!$A:$G,3,0)</f>
        <v>723</v>
      </c>
      <c r="K67" s="11">
        <f>VLOOKUP($A:$A,'2-Dünya Çeyrek Yıllar İthalatı'!$A:$G,4,0)</f>
        <v>900</v>
      </c>
      <c r="L67" s="11">
        <f>VLOOKUP($A:$A,'2-Dünya Çeyrek Yıllar İthalatı'!$A:$G,5,0)</f>
        <v>613</v>
      </c>
      <c r="M67" s="12">
        <f>VLOOKUP($A:$A,'2-Dünya Çeyrek Yıllar İthalatı'!$A:$G,6,0)</f>
        <v>0</v>
      </c>
      <c r="N67" s="12">
        <f>VLOOKUP($A:$A,'2-Dünya Çeyrek Yıllar İthalatı'!$A:$G,7,0)</f>
        <v>-100</v>
      </c>
      <c r="O67" s="6">
        <f>VLOOKUP($A:$A,'3-Türkiye İhracat Göstergeleri'!$A:$P,2,0)</f>
        <v>0</v>
      </c>
      <c r="P67" s="25">
        <f>VLOOKUP($A:$A,'3-Türkiye İhracat Göstergeleri'!$A:$P,3,0)</f>
        <v>0</v>
      </c>
      <c r="Q67" s="25">
        <f>VLOOKUP($A:$A,'3-Türkiye İhracat Göstergeleri'!$A:$P,4,0)</f>
        <v>0</v>
      </c>
      <c r="R67" s="25">
        <f>VLOOKUP($A:$A,'3-Türkiye İhracat Göstergeleri'!$A:$P,5,0)</f>
        <v>0</v>
      </c>
      <c r="S67" s="25">
        <f>VLOOKUP($A:$A,'3-Türkiye İhracat Göstergeleri'!$A:$P,6,0)</f>
        <v>0</v>
      </c>
      <c r="T67" s="25">
        <f>VLOOKUP($A:$A,'3-Türkiye İhracat Göstergeleri'!$A:$P,7,0)</f>
        <v>0</v>
      </c>
      <c r="U67" s="25">
        <f>VLOOKUP($A:$A,'3-Türkiye İhracat Göstergeleri'!$A:$P,8,0)</f>
        <v>0</v>
      </c>
      <c r="V67" s="25">
        <f>VLOOKUP($A:$A,'3-Türkiye İhracat Göstergeleri'!$A:$P,9,0)</f>
        <v>0</v>
      </c>
      <c r="W67" s="25">
        <f>VLOOKUP($A:$A,'3-Türkiye İhracat Göstergeleri'!$A:$P,10,0)</f>
        <v>0</v>
      </c>
      <c r="X67" s="25">
        <f>VLOOKUP($A:$A,'3-Türkiye İhracat Göstergeleri'!$A:$P,11,0)</f>
        <v>64</v>
      </c>
      <c r="Y67" s="25">
        <f>VLOOKUP($A:$A,'3-Türkiye İhracat Göstergeleri'!$A:$P,12,0)</f>
        <v>0.19796143535981583</v>
      </c>
      <c r="Z67" s="25">
        <f>VLOOKUP($A:$A,'3-Türkiye İhracat Göstergeleri'!$A:$P,13,0)</f>
        <v>10</v>
      </c>
      <c r="AA67" s="25">
        <f>VLOOKUP($A:$A,'3-Türkiye İhracat Göstergeleri'!$A:$P,14,0)</f>
        <v>3713</v>
      </c>
      <c r="AB67" s="25" t="str">
        <f>VLOOKUP($A:$A,'3-Türkiye İhracat Göstergeleri'!$A:$P,15,0)</f>
        <v>0.53</v>
      </c>
      <c r="AC67" s="25">
        <f>VLOOKUP($A:$A,'3-Türkiye İhracat Göstergeleri'!$A:$P,16,0)</f>
        <v>16</v>
      </c>
      <c r="AD67" s="25">
        <f>VLOOKUP($A:$A,'4-Dünya İthalat Göstergeleri'!$A:$M,2,0)</f>
        <v>2485</v>
      </c>
      <c r="AE67" s="29">
        <f>VLOOKUP($A:$A,'4-Dünya İthalat Göstergeleri'!$A:$M,3,0)</f>
        <v>-2480</v>
      </c>
      <c r="AF67" s="25">
        <f>VLOOKUP($A:$A,'4-Dünya İthalat Göstergeleri'!$A:$M,4,0)</f>
        <v>1466</v>
      </c>
      <c r="AG67" s="25" t="str">
        <f>VLOOKUP($A:$A,'4-Dünya İthalat Göstergeleri'!$A:$M,5,0)</f>
        <v>Tons</v>
      </c>
      <c r="AH67" s="25">
        <f>VLOOKUP($A:$A,'4-Dünya İthalat Göstergeleri'!$A:$M,6,0)</f>
        <v>1695</v>
      </c>
      <c r="AI67" s="25">
        <f>VLOOKUP($A:$A,'4-Dünya İthalat Göstergeleri'!$A:$M,7,0)</f>
        <v>10</v>
      </c>
      <c r="AJ67" s="25">
        <f>VLOOKUP($A:$A,'4-Dünya İthalat Göstergeleri'!$A:$M,8,0)</f>
        <v>0</v>
      </c>
      <c r="AK67" s="25">
        <f>VLOOKUP($A:$A,'4-Dünya İthalat Göstergeleri'!$A:$M,9,0)</f>
        <v>-22</v>
      </c>
      <c r="AL67" s="25">
        <f>VLOOKUP($A:$A,'4-Dünya İthalat Göstergeleri'!$A:$M,10,0)</f>
        <v>0.19796143535981583</v>
      </c>
      <c r="AM67" s="25">
        <f>VLOOKUP($A:$A,'4-Dünya İthalat Göstergeleri'!$A:$M,11,0)</f>
        <v>3713</v>
      </c>
      <c r="AN67" s="25" t="str">
        <f>VLOOKUP($A:$A,'4-Dünya İthalat Göstergeleri'!$A:$M,12,0)</f>
        <v>0.53</v>
      </c>
      <c r="AO67" s="25">
        <f>VLOOKUP($A:$A,'4-Dünya İthalat Göstergeleri'!$A:$M,13,0)</f>
        <v>45514</v>
      </c>
      <c r="AP67" s="11">
        <f>VLOOKUP($A:$A,'5-Dünya Yıllar İhracatı'!$A:$H,2,0)</f>
        <v>34</v>
      </c>
      <c r="AQ67" s="11">
        <f>VLOOKUP($A:$A,'5-Dünya Yıllar İhracatı'!$A:$H,3,0)</f>
        <v>1</v>
      </c>
      <c r="AR67" s="11">
        <f>VLOOKUP($A:$A,'5-Dünya Yıllar İhracatı'!$A:$H,4,0)</f>
        <v>15</v>
      </c>
      <c r="AS67" s="11">
        <f>VLOOKUP($A:$A,'5-Dünya Yıllar İhracatı'!$A:$H,5,0)</f>
        <v>15</v>
      </c>
      <c r="AT67" s="12">
        <f>VLOOKUP($A:$A,'5-Dünya Yıllar İhracatı'!$A:$H,6,0)</f>
        <v>5</v>
      </c>
      <c r="AU67" s="12">
        <f>VLOOKUP($A:$A,'5-Dünya Yıllar İhracatı'!$A:$H,7,0)</f>
        <v>-66.666666666666657</v>
      </c>
      <c r="AV67" s="12">
        <f>VLOOKUP($A:$A,'5-Dünya Yıllar İhracatı'!$A:$H,8,0)</f>
        <v>4.6201369593400226E-4</v>
      </c>
      <c r="AW67" s="11">
        <f>VLOOKUP($A:$A,'6-Türkiye Yıllar İhracatı'!$A:$H,2,0)</f>
        <v>4</v>
      </c>
      <c r="AX67" s="11">
        <f>VLOOKUP($A:$A,'6-Türkiye Yıllar İhracatı'!$A:$H,3,0)</f>
        <v>16</v>
      </c>
      <c r="AY67" s="11">
        <f>VLOOKUP($A:$A,'6-Türkiye Yıllar İhracatı'!$A:$H,4,0)</f>
        <v>2</v>
      </c>
      <c r="AZ67" s="11">
        <f>VLOOKUP($A:$A,'6-Türkiye Yıllar İhracatı'!$A:$H,5,0)</f>
        <v>1</v>
      </c>
      <c r="BA67" s="12">
        <f>VLOOKUP($A:$A,'6-Türkiye Yıllar İhracatı'!$A:$H,6,0)</f>
        <v>0</v>
      </c>
      <c r="BB67" s="11">
        <f>VLOOKUP($A:$A,'6-Türkiye Yıllar İhracatı'!$A:$H,7,0)</f>
        <v>-100</v>
      </c>
      <c r="BC67" s="12">
        <f>VLOOKUP($A:$A,'6-Türkiye Yıllar İhracatı'!$A:$H,8,0)</f>
        <v>0</v>
      </c>
      <c r="BD67" s="11" t="e">
        <f>VLOOKUP($A:$A,'7-Türkiye Çeyrek Yıllar İhracat'!$A:$G,2,0)</f>
        <v>#N/A</v>
      </c>
      <c r="BE67" s="11" t="e">
        <f>VLOOKUP($A:$A,'7-Türkiye Çeyrek Yıllar İhracat'!$A:$G,3,0)</f>
        <v>#N/A</v>
      </c>
      <c r="BF67" s="11" t="e">
        <f>VLOOKUP($A:$A,'7-Türkiye Çeyrek Yıllar İhracat'!$A:$G,4,0)</f>
        <v>#N/A</v>
      </c>
      <c r="BG67" s="11" t="e">
        <f>VLOOKUP($A:$A,'7-Türkiye Çeyrek Yıllar İhracat'!$A:$G,5,0)</f>
        <v>#N/A</v>
      </c>
      <c r="BH67" s="12" t="e">
        <f>VLOOKUP($A:$A,'7-Türkiye Çeyrek Yıllar İhracat'!$A:$G,6,0)</f>
        <v>#N/A</v>
      </c>
      <c r="BI67" s="12" t="e">
        <f>VLOOKUP($A:$A,'7-Türkiye Çeyrek Yıllar İhracat'!$A:$G,7,0)</f>
        <v>#N/A</v>
      </c>
      <c r="BJ67" s="11">
        <f>VLOOKUP($A:$A,'8-Türkiye Yıllar İhracat Birim '!$A:$H,2,0)</f>
        <v>0</v>
      </c>
      <c r="BK67" s="11">
        <f>VLOOKUP($A:$A,'8-Türkiye Yıllar İhracat Birim '!$A:$H,3,0)</f>
        <v>2286</v>
      </c>
      <c r="BL67" s="11">
        <f>VLOOKUP($A:$A,'8-Türkiye Yıllar İhracat Birim '!$A:$H,4,0)</f>
        <v>0</v>
      </c>
      <c r="BM67" s="11">
        <f>VLOOKUP($A:$A,'8-Türkiye Yıllar İhracat Birim '!$A:$H,5,0)</f>
        <v>0</v>
      </c>
      <c r="BN67" s="11">
        <f>VLOOKUP($A:$A,'8-Türkiye Yıllar İhracat Birim '!$A:$H,6,0)</f>
        <v>0</v>
      </c>
      <c r="BO67" s="11">
        <f>VLOOKUP($A:$A,'8-Türkiye Yıllar İhracat Birim '!$A:$H,7,0)</f>
        <v>0</v>
      </c>
      <c r="BP67" s="12">
        <f>VLOOKUP($A:$A,'8-Türkiye Yıllar İhracat Birim '!$A:$H,8,0)</f>
        <v>0</v>
      </c>
      <c r="BQ67" s="2">
        <f>VLOOKUP($A:$A,'9-Dünya Yıllar İthaları Birim F'!$A:$N,2,0)</f>
        <v>2191</v>
      </c>
      <c r="BR67" s="2" t="str">
        <f>VLOOKUP($A:$A,'9-Dünya Yıllar İthaları Birim F'!$A:$N,3,0)</f>
        <v>US Dollar/1000 square meters</v>
      </c>
      <c r="BS67" s="2">
        <f>VLOOKUP($A:$A,'9-Dünya Yıllar İthaları Birim F'!$A:$N,4,0)</f>
        <v>1731</v>
      </c>
      <c r="BT67" s="2" t="str">
        <f>VLOOKUP($A:$A,'9-Dünya Yıllar İthaları Birim F'!$A:$N,5,0)</f>
        <v>US Dollar/1000 square meters</v>
      </c>
      <c r="BU67" s="2">
        <f>VLOOKUP($A:$A,'9-Dünya Yıllar İthaları Birim F'!$A:$N,6,0)</f>
        <v>2037</v>
      </c>
      <c r="BV67" s="2" t="str">
        <f>VLOOKUP($A:$A,'9-Dünya Yıllar İthaları Birim F'!$A:$N,7,0)</f>
        <v>US Dollar/1000 square meters</v>
      </c>
      <c r="BW67" s="2">
        <f>VLOOKUP($A:$A,'9-Dünya Yıllar İthaları Birim F'!$A:$N,8,0)</f>
        <v>2533</v>
      </c>
      <c r="BX67" s="2" t="str">
        <f>VLOOKUP($A:$A,'9-Dünya Yıllar İthaları Birim F'!$A:$N,9,0)</f>
        <v>US Dollar/Tons</v>
      </c>
      <c r="BY67" s="2">
        <f>VLOOKUP($A:$A,'9-Dünya Yıllar İthaları Birim F'!$A:$N,10,0)</f>
        <v>1695</v>
      </c>
      <c r="BZ67" s="2" t="str">
        <f>VLOOKUP($A:$A,'9-Dünya Yıllar İthaları Birim F'!$A:$N,11,0)</f>
        <v>US Dollar/Tons</v>
      </c>
      <c r="CA67" s="2">
        <f>VLOOKUP($A:$A,'9-Dünya Yıllar İthaları Birim F'!$A:$N,12,0)</f>
        <v>2485</v>
      </c>
      <c r="CB67" s="2">
        <f>VLOOKUP($A:$A,'9-Dünya Yıllar İthaları Birim F'!$A:$N,13,0)</f>
        <v>1466</v>
      </c>
      <c r="CC67" s="2" t="str">
        <f>VLOOKUP($A:$A,'9-Dünya Yıllar İthaları Birim F'!$A:$N,14,0)</f>
        <v>Tons</v>
      </c>
    </row>
    <row r="68" spans="1:81" x14ac:dyDescent="0.3">
      <c r="A68" s="8" t="s">
        <v>77</v>
      </c>
      <c r="B68" s="9">
        <v>3221</v>
      </c>
      <c r="C68" s="9">
        <v>1715</v>
      </c>
      <c r="D68" s="9">
        <v>1294</v>
      </c>
      <c r="E68" s="9">
        <v>2765</v>
      </c>
      <c r="F68" s="49">
        <v>2484</v>
      </c>
      <c r="G68" s="49">
        <f t="shared" ref="G68:G131" si="2">IF(E68=0,100,(F68-E68)/E68*100)</f>
        <v>-10.162748643761303</v>
      </c>
      <c r="H68" s="49">
        <f t="shared" ref="H68:H131" si="3">(F68/$F$3)*100</f>
        <v>0.19788256100184021</v>
      </c>
      <c r="I68" s="9" t="e">
        <f>VLOOKUP($A:$A,'2-Dünya Çeyrek Yıllar İthalatı'!$A:$G,2,0)</f>
        <v>#N/A</v>
      </c>
      <c r="J68" s="9" t="e">
        <f>VLOOKUP($A:$A,'2-Dünya Çeyrek Yıllar İthalatı'!$A:$G,3,0)</f>
        <v>#N/A</v>
      </c>
      <c r="K68" s="9" t="e">
        <f>VLOOKUP($A:$A,'2-Dünya Çeyrek Yıllar İthalatı'!$A:$G,4,0)</f>
        <v>#N/A</v>
      </c>
      <c r="L68" s="9" t="e">
        <f>VLOOKUP($A:$A,'2-Dünya Çeyrek Yıllar İthalatı'!$A:$G,5,0)</f>
        <v>#N/A</v>
      </c>
      <c r="M68" s="10" t="e">
        <f>VLOOKUP($A:$A,'2-Dünya Çeyrek Yıllar İthalatı'!$A:$G,6,0)</f>
        <v>#N/A</v>
      </c>
      <c r="N68" s="10" t="e">
        <f>VLOOKUP($A:$A,'2-Dünya Çeyrek Yıllar İthalatı'!$A:$G,7,0)</f>
        <v>#N/A</v>
      </c>
      <c r="O68" s="8">
        <f>VLOOKUP($A:$A,'3-Türkiye İhracat Göstergeleri'!$A:$P,2,0)</f>
        <v>87</v>
      </c>
      <c r="P68" s="27">
        <f>VLOOKUP($A:$A,'3-Türkiye İhracat Göstergeleri'!$A:$P,3,0)</f>
        <v>87</v>
      </c>
      <c r="Q68" s="27">
        <f>VLOOKUP($A:$A,'3-Türkiye İhracat Göstergeleri'!$A:$P,4,0)</f>
        <v>0.11481510808456727</v>
      </c>
      <c r="R68" s="27">
        <f>VLOOKUP($A:$A,'3-Türkiye İhracat Göstergeleri'!$A:$P,5,0)</f>
        <v>41</v>
      </c>
      <c r="S68" s="27" t="str">
        <f>VLOOKUP($A:$A,'3-Türkiye İhracat Göstergeleri'!$A:$P,6,0)</f>
        <v>Tons</v>
      </c>
      <c r="T68" s="27">
        <f>VLOOKUP($A:$A,'3-Türkiye İhracat Göstergeleri'!$A:$P,7,0)</f>
        <v>2122</v>
      </c>
      <c r="U68" s="27">
        <f>VLOOKUP($A:$A,'3-Türkiye İhracat Göstergeleri'!$A:$P,8,0)</f>
        <v>17</v>
      </c>
      <c r="V68" s="27">
        <f>VLOOKUP($A:$A,'3-Türkiye İhracat Göstergeleri'!$A:$P,9,0)</f>
        <v>15</v>
      </c>
      <c r="W68" s="27">
        <f>VLOOKUP($A:$A,'3-Türkiye İhracat Göstergeleri'!$A:$P,10,0)</f>
        <v>-82</v>
      </c>
      <c r="X68" s="27">
        <f>VLOOKUP($A:$A,'3-Türkiye İhracat Göstergeleri'!$A:$P,11,0)</f>
        <v>65</v>
      </c>
      <c r="Y68" s="27">
        <f>VLOOKUP($A:$A,'3-Türkiye İhracat Göstergeleri'!$A:$P,12,0)</f>
        <v>0.19788177281037525</v>
      </c>
      <c r="Z68" s="27">
        <f>VLOOKUP($A:$A,'3-Türkiye İhracat Göstergeleri'!$A:$P,13,0)</f>
        <v>0</v>
      </c>
      <c r="AA68" s="27">
        <f>VLOOKUP($A:$A,'3-Türkiye İhracat Göstergeleri'!$A:$P,14,0)</f>
        <v>6088</v>
      </c>
      <c r="AB68" s="27" t="str">
        <f>VLOOKUP($A:$A,'3-Türkiye İhracat Göstergeleri'!$A:$P,15,0)</f>
        <v>0.33</v>
      </c>
      <c r="AC68" s="27">
        <f>VLOOKUP($A:$A,'3-Türkiye İhracat Göstergeleri'!$A:$P,16,0)</f>
        <v>0</v>
      </c>
      <c r="AD68" s="27">
        <f>VLOOKUP($A:$A,'4-Dünya İthalat Göstergeleri'!$A:$M,2,0)</f>
        <v>2484</v>
      </c>
      <c r="AE68" s="28">
        <f>VLOOKUP($A:$A,'4-Dünya İthalat Göstergeleri'!$A:$M,3,0)</f>
        <v>-2470</v>
      </c>
      <c r="AF68" s="39">
        <f>VLOOKUP($A:$A,'4-Dünya İthalat Göstergeleri'!$A:$M,4,0)</f>
        <v>952</v>
      </c>
      <c r="AG68" s="39" t="str">
        <f>VLOOKUP($A:$A,'4-Dünya İthalat Göstergeleri'!$A:$M,5,0)</f>
        <v>Tons</v>
      </c>
      <c r="AH68" s="39">
        <f>VLOOKUP($A:$A,'4-Dünya İthalat Göstergeleri'!$A:$M,6,0)</f>
        <v>2609</v>
      </c>
      <c r="AI68" s="27">
        <f>VLOOKUP($A:$A,'4-Dünya İthalat Göstergeleri'!$A:$M,7,0)</f>
        <v>0</v>
      </c>
      <c r="AJ68" s="27">
        <f>VLOOKUP($A:$A,'4-Dünya İthalat Göstergeleri'!$A:$M,8,0)</f>
        <v>-6</v>
      </c>
      <c r="AK68" s="27">
        <f>VLOOKUP($A:$A,'4-Dünya İthalat Göstergeleri'!$A:$M,9,0)</f>
        <v>-10</v>
      </c>
      <c r="AL68" s="27">
        <f>VLOOKUP($A:$A,'4-Dünya İthalat Göstergeleri'!$A:$M,10,0)</f>
        <v>0.19788177281037525</v>
      </c>
      <c r="AM68" s="27">
        <f>VLOOKUP($A:$A,'4-Dünya İthalat Göstergeleri'!$A:$M,11,0)</f>
        <v>6088</v>
      </c>
      <c r="AN68" s="27" t="str">
        <f>VLOOKUP($A:$A,'4-Dünya İthalat Göstergeleri'!$A:$M,12,0)</f>
        <v>0.33</v>
      </c>
      <c r="AO68" s="27">
        <f>VLOOKUP($A:$A,'4-Dünya İthalat Göstergeleri'!$A:$M,13,0)</f>
        <v>0</v>
      </c>
      <c r="AP68" s="9">
        <f>VLOOKUP($A:$A,'5-Dünya Yıllar İhracatı'!$A:$H,2,0)</f>
        <v>2186</v>
      </c>
      <c r="AQ68" s="9">
        <f>VLOOKUP($A:$A,'5-Dünya Yıllar İhracatı'!$A:$H,3,0)</f>
        <v>793</v>
      </c>
      <c r="AR68" s="9">
        <f>VLOOKUP($A:$A,'5-Dünya Yıllar İhracatı'!$A:$H,4,0)</f>
        <v>4</v>
      </c>
      <c r="AS68" s="9">
        <f>VLOOKUP($A:$A,'5-Dünya Yıllar İhracatı'!$A:$H,5,0)</f>
        <v>12</v>
      </c>
      <c r="AT68" s="10">
        <f>VLOOKUP($A:$A,'5-Dünya Yıllar İhracatı'!$A:$H,6,0)</f>
        <v>14</v>
      </c>
      <c r="AU68" s="10">
        <f>VLOOKUP($A:$A,'5-Dünya Yıllar İhracatı'!$A:$H,7,0)</f>
        <v>16.666666666666664</v>
      </c>
      <c r="AV68" s="10">
        <f>VLOOKUP($A:$A,'5-Dünya Yıllar İhracatı'!$A:$H,8,0)</f>
        <v>1.2936383486152063E-3</v>
      </c>
      <c r="AW68" s="9">
        <f>VLOOKUP($A:$A,'6-Türkiye Yıllar İhracatı'!$A:$H,2,0)</f>
        <v>318</v>
      </c>
      <c r="AX68" s="9">
        <f>VLOOKUP($A:$A,'6-Türkiye Yıllar İhracatı'!$A:$H,3,0)</f>
        <v>8</v>
      </c>
      <c r="AY68" s="9">
        <f>VLOOKUP($A:$A,'6-Türkiye Yıllar İhracatı'!$A:$H,4,0)</f>
        <v>3</v>
      </c>
      <c r="AZ68" s="9">
        <f>VLOOKUP($A:$A,'6-Türkiye Yıllar İhracatı'!$A:$H,5,0)</f>
        <v>482</v>
      </c>
      <c r="BA68" s="10">
        <f>VLOOKUP($A:$A,'6-Türkiye Yıllar İhracatı'!$A:$H,6,0)</f>
        <v>87</v>
      </c>
      <c r="BB68" s="9">
        <f>VLOOKUP($A:$A,'6-Türkiye Yıllar İhracatı'!$A:$H,7,0)</f>
        <v>-81.950207468879668</v>
      </c>
      <c r="BC68" s="10">
        <f>VLOOKUP($A:$A,'6-Türkiye Yıllar İhracatı'!$A:$H,8,0)</f>
        <v>0.11481510808456727</v>
      </c>
      <c r="BD68" s="9">
        <f>VLOOKUP($A:$A,'7-Türkiye Çeyrek Yıllar İhracat'!$A:$G,2,0)</f>
        <v>0</v>
      </c>
      <c r="BE68" s="9">
        <f>VLOOKUP($A:$A,'7-Türkiye Çeyrek Yıllar İhracat'!$A:$G,3,0)</f>
        <v>1</v>
      </c>
      <c r="BF68" s="9">
        <f>VLOOKUP($A:$A,'7-Türkiye Çeyrek Yıllar İhracat'!$A:$G,4,0)</f>
        <v>59</v>
      </c>
      <c r="BG68" s="9">
        <f>VLOOKUP($A:$A,'7-Türkiye Çeyrek Yıllar İhracat'!$A:$G,5,0)</f>
        <v>0</v>
      </c>
      <c r="BH68" s="10">
        <f>VLOOKUP($A:$A,'7-Türkiye Çeyrek Yıllar İhracat'!$A:$G,6,0)</f>
        <v>0</v>
      </c>
      <c r="BI68" s="12">
        <f>VLOOKUP($A:$A,'7-Türkiye Çeyrek Yıllar İhracat'!$A:$G,7,0)</f>
        <v>100</v>
      </c>
      <c r="BJ68" s="9">
        <f>VLOOKUP($A:$A,'8-Türkiye Yıllar İhracat Birim '!$A:$H,2,0)</f>
        <v>2208</v>
      </c>
      <c r="BK68" s="9">
        <f>VLOOKUP($A:$A,'8-Türkiye Yıllar İhracat Birim '!$A:$H,3,0)</f>
        <v>2000</v>
      </c>
      <c r="BL68" s="9">
        <f>VLOOKUP($A:$A,'8-Türkiye Yıllar İhracat Birim '!$A:$H,4,0)</f>
        <v>1500</v>
      </c>
      <c r="BM68" s="9">
        <f>VLOOKUP($A:$A,'8-Türkiye Yıllar İhracat Birim '!$A:$H,5,0)</f>
        <v>2510</v>
      </c>
      <c r="BN68" s="9">
        <f>VLOOKUP($A:$A,'8-Türkiye Yıllar İhracat Birim '!$A:$H,6,0)</f>
        <v>2122</v>
      </c>
      <c r="BO68" s="9">
        <f>VLOOKUP($A:$A,'8-Türkiye Yıllar İhracat Birim '!$A:$H,7,0)</f>
        <v>87</v>
      </c>
      <c r="BP68" s="10">
        <f>VLOOKUP($A:$A,'8-Türkiye Yıllar İhracat Birim '!$A:$H,8,0)</f>
        <v>41</v>
      </c>
      <c r="BQ68" s="2">
        <f>VLOOKUP($A:$A,'9-Dünya Yıllar İthaları Birim F'!$A:$N,2,0)</f>
        <v>2129</v>
      </c>
      <c r="BR68" s="2" t="str">
        <f>VLOOKUP($A:$A,'9-Dünya Yıllar İthaları Birim F'!$A:$N,3,0)</f>
        <v>US Dollar/Tons</v>
      </c>
      <c r="BS68" s="2">
        <f>VLOOKUP($A:$A,'9-Dünya Yıllar İthaları Birim F'!$A:$N,4,0)</f>
        <v>2630</v>
      </c>
      <c r="BT68" s="2" t="str">
        <f>VLOOKUP($A:$A,'9-Dünya Yıllar İthaları Birim F'!$A:$N,5,0)</f>
        <v>US Dollar/Tons</v>
      </c>
      <c r="BU68" s="2">
        <f>VLOOKUP($A:$A,'9-Dünya Yıllar İthaları Birim F'!$A:$N,6,0)</f>
        <v>3045</v>
      </c>
      <c r="BV68" s="2" t="str">
        <f>VLOOKUP($A:$A,'9-Dünya Yıllar İthaları Birim F'!$A:$N,7,0)</f>
        <v>US Dollar/Tons</v>
      </c>
      <c r="BW68" s="2">
        <f>VLOOKUP($A:$A,'9-Dünya Yıllar İthaları Birim F'!$A:$N,8,0)</f>
        <v>3288</v>
      </c>
      <c r="BX68" s="2" t="str">
        <f>VLOOKUP($A:$A,'9-Dünya Yıllar İthaları Birim F'!$A:$N,9,0)</f>
        <v>US Dollar/Tons</v>
      </c>
      <c r="BY68" s="2">
        <f>VLOOKUP($A:$A,'9-Dünya Yıllar İthaları Birim F'!$A:$N,10,0)</f>
        <v>2609</v>
      </c>
      <c r="BZ68" s="2" t="str">
        <f>VLOOKUP($A:$A,'9-Dünya Yıllar İthaları Birim F'!$A:$N,11,0)</f>
        <v>US Dollar/Tons</v>
      </c>
      <c r="CA68" s="2">
        <f>VLOOKUP($A:$A,'9-Dünya Yıllar İthaları Birim F'!$A:$N,12,0)</f>
        <v>2484</v>
      </c>
      <c r="CB68" s="2">
        <f>VLOOKUP($A:$A,'9-Dünya Yıllar İthaları Birim F'!$A:$N,13,0)</f>
        <v>952</v>
      </c>
      <c r="CC68" s="2" t="str">
        <f>VLOOKUP($A:$A,'9-Dünya Yıllar İthaları Birim F'!$A:$N,14,0)</f>
        <v>Tons</v>
      </c>
    </row>
    <row r="69" spans="1:81" x14ac:dyDescent="0.3">
      <c r="A69" s="6" t="s">
        <v>78</v>
      </c>
      <c r="B69" s="11">
        <v>986</v>
      </c>
      <c r="C69" s="11">
        <v>1404</v>
      </c>
      <c r="D69" s="11">
        <v>4947</v>
      </c>
      <c r="E69" s="11">
        <v>3387</v>
      </c>
      <c r="F69" s="50">
        <v>2444</v>
      </c>
      <c r="G69" s="50">
        <f t="shared" si="2"/>
        <v>-27.84174785946265</v>
      </c>
      <c r="H69" s="50">
        <f t="shared" si="3"/>
        <v>0.19469604633192331</v>
      </c>
      <c r="I69" s="11">
        <f>VLOOKUP($A:$A,'2-Dünya Çeyrek Yıllar İthalatı'!$A:$G,2,0)</f>
        <v>616</v>
      </c>
      <c r="J69" s="11">
        <f>VLOOKUP($A:$A,'2-Dünya Çeyrek Yıllar İthalatı'!$A:$G,3,0)</f>
        <v>833</v>
      </c>
      <c r="K69" s="11">
        <f>VLOOKUP($A:$A,'2-Dünya Çeyrek Yıllar İthalatı'!$A:$G,4,0)</f>
        <v>725</v>
      </c>
      <c r="L69" s="11">
        <f>VLOOKUP($A:$A,'2-Dünya Çeyrek Yıllar İthalatı'!$A:$G,5,0)</f>
        <v>0</v>
      </c>
      <c r="M69" s="12">
        <f>VLOOKUP($A:$A,'2-Dünya Çeyrek Yıllar İthalatı'!$A:$G,6,0)</f>
        <v>0</v>
      </c>
      <c r="N69" s="12">
        <f>VLOOKUP($A:$A,'2-Dünya Çeyrek Yıllar İthalatı'!$A:$G,7,0)</f>
        <v>-100</v>
      </c>
      <c r="O69" s="6">
        <f>VLOOKUP($A:$A,'3-Türkiye İhracat Göstergeleri'!$A:$P,2,0)</f>
        <v>0</v>
      </c>
      <c r="P69" s="25">
        <f>VLOOKUP($A:$A,'3-Türkiye İhracat Göstergeleri'!$A:$P,3,0)</f>
        <v>0</v>
      </c>
      <c r="Q69" s="25">
        <f>VLOOKUP($A:$A,'3-Türkiye İhracat Göstergeleri'!$A:$P,4,0)</f>
        <v>0</v>
      </c>
      <c r="R69" s="25">
        <f>VLOOKUP($A:$A,'3-Türkiye İhracat Göstergeleri'!$A:$P,5,0)</f>
        <v>0</v>
      </c>
      <c r="S69" s="25">
        <f>VLOOKUP($A:$A,'3-Türkiye İhracat Göstergeleri'!$A:$P,6,0)</f>
        <v>0</v>
      </c>
      <c r="T69" s="25">
        <f>VLOOKUP($A:$A,'3-Türkiye İhracat Göstergeleri'!$A:$P,7,0)</f>
        <v>0</v>
      </c>
      <c r="U69" s="25">
        <f>VLOOKUP($A:$A,'3-Türkiye İhracat Göstergeleri'!$A:$P,8,0)</f>
        <v>0</v>
      </c>
      <c r="V69" s="25">
        <f>VLOOKUP($A:$A,'3-Türkiye İhracat Göstergeleri'!$A:$P,9,0)</f>
        <v>0</v>
      </c>
      <c r="W69" s="25">
        <f>VLOOKUP($A:$A,'3-Türkiye İhracat Göstergeleri'!$A:$P,10,0)</f>
        <v>0</v>
      </c>
      <c r="X69" s="25">
        <f>VLOOKUP($A:$A,'3-Türkiye İhracat Göstergeleri'!$A:$P,11,0)</f>
        <v>66</v>
      </c>
      <c r="Y69" s="25">
        <f>VLOOKUP($A:$A,'3-Türkiye İhracat Göstergeleri'!$A:$P,12,0)</f>
        <v>0.19469527083275245</v>
      </c>
      <c r="Z69" s="25">
        <f>VLOOKUP($A:$A,'3-Türkiye İhracat Göstergeleri'!$A:$P,13,0)</f>
        <v>31</v>
      </c>
      <c r="AA69" s="25">
        <f>VLOOKUP($A:$A,'3-Türkiye İhracat Göstergeleri'!$A:$P,14,0)</f>
        <v>2569</v>
      </c>
      <c r="AB69" s="25" t="str">
        <f>VLOOKUP($A:$A,'3-Türkiye İhracat Göstergeleri'!$A:$P,15,0)</f>
        <v>0.26</v>
      </c>
      <c r="AC69" s="25">
        <f>VLOOKUP($A:$A,'3-Türkiye İhracat Göstergeleri'!$A:$P,16,0)</f>
        <v>10</v>
      </c>
      <c r="AD69" s="25">
        <f>VLOOKUP($A:$A,'4-Dünya İthalat Göstergeleri'!$A:$M,2,0)</f>
        <v>2444</v>
      </c>
      <c r="AE69" s="29">
        <f>VLOOKUP($A:$A,'4-Dünya İthalat Göstergeleri'!$A:$M,3,0)</f>
        <v>-2444</v>
      </c>
      <c r="AF69" s="25">
        <f>VLOOKUP($A:$A,'4-Dünya İthalat Göstergeleri'!$A:$M,4,0)</f>
        <v>931</v>
      </c>
      <c r="AG69" s="25" t="str">
        <f>VLOOKUP($A:$A,'4-Dünya İthalat Göstergeleri'!$A:$M,5,0)</f>
        <v>Tons</v>
      </c>
      <c r="AH69" s="25">
        <f>VLOOKUP($A:$A,'4-Dünya İthalat Göstergeleri'!$A:$M,6,0)</f>
        <v>2625</v>
      </c>
      <c r="AI69" s="25">
        <f>VLOOKUP($A:$A,'4-Dünya İthalat Göstergeleri'!$A:$M,7,0)</f>
        <v>31</v>
      </c>
      <c r="AJ69" s="25">
        <f>VLOOKUP($A:$A,'4-Dünya İthalat Göstergeleri'!$A:$M,8,0)</f>
        <v>27</v>
      </c>
      <c r="AK69" s="25">
        <f>VLOOKUP($A:$A,'4-Dünya İthalat Göstergeleri'!$A:$M,9,0)</f>
        <v>-28</v>
      </c>
      <c r="AL69" s="25">
        <f>VLOOKUP($A:$A,'4-Dünya İthalat Göstergeleri'!$A:$M,10,0)</f>
        <v>0.19469527083275245</v>
      </c>
      <c r="AM69" s="25">
        <f>VLOOKUP($A:$A,'4-Dünya İthalat Göstergeleri'!$A:$M,11,0)</f>
        <v>2569</v>
      </c>
      <c r="AN69" s="25" t="str">
        <f>VLOOKUP($A:$A,'4-Dünya İthalat Göstergeleri'!$A:$M,12,0)</f>
        <v>0.26</v>
      </c>
      <c r="AO69" s="25">
        <f>VLOOKUP($A:$A,'4-Dünya İthalat Göstergeleri'!$A:$M,13,0)</f>
        <v>45331</v>
      </c>
      <c r="AP69" s="11">
        <f>VLOOKUP($A:$A,'5-Dünya Yıllar İhracatı'!$A:$H,2,0)</f>
        <v>7</v>
      </c>
      <c r="AQ69" s="11">
        <f>VLOOKUP($A:$A,'5-Dünya Yıllar İhracatı'!$A:$H,3,0)</f>
        <v>26</v>
      </c>
      <c r="AR69" s="11">
        <f>VLOOKUP($A:$A,'5-Dünya Yıllar İhracatı'!$A:$H,4,0)</f>
        <v>0</v>
      </c>
      <c r="AS69" s="11">
        <f>VLOOKUP($A:$A,'5-Dünya Yıllar İhracatı'!$A:$H,5,0)</f>
        <v>836</v>
      </c>
      <c r="AT69" s="12">
        <f>VLOOKUP($A:$A,'5-Dünya Yıllar İhracatı'!$A:$H,6,0)</f>
        <v>0</v>
      </c>
      <c r="AU69" s="12">
        <f>VLOOKUP($A:$A,'5-Dünya Yıllar İhracatı'!$A:$H,7,0)</f>
        <v>-100</v>
      </c>
      <c r="AV69" s="12">
        <f>VLOOKUP($A:$A,'5-Dünya Yıllar İhracatı'!$A:$H,8,0)</f>
        <v>0</v>
      </c>
      <c r="AW69" s="11" t="e">
        <f>VLOOKUP($A:$A,'6-Türkiye Yıllar İhracatı'!$A:$H,2,0)</f>
        <v>#N/A</v>
      </c>
      <c r="AX69" s="11" t="e">
        <f>VLOOKUP($A:$A,'6-Türkiye Yıllar İhracatı'!$A:$H,3,0)</f>
        <v>#N/A</v>
      </c>
      <c r="AY69" s="11" t="e">
        <f>VLOOKUP($A:$A,'6-Türkiye Yıllar İhracatı'!$A:$H,4,0)</f>
        <v>#N/A</v>
      </c>
      <c r="AZ69" s="11" t="e">
        <f>VLOOKUP($A:$A,'6-Türkiye Yıllar İhracatı'!$A:$H,5,0)</f>
        <v>#N/A</v>
      </c>
      <c r="BA69" s="12" t="e">
        <f>VLOOKUP($A:$A,'6-Türkiye Yıllar İhracatı'!$A:$H,6,0)</f>
        <v>#N/A</v>
      </c>
      <c r="BB69" s="11" t="e">
        <f>VLOOKUP($A:$A,'6-Türkiye Yıllar İhracatı'!$A:$H,7,0)</f>
        <v>#N/A</v>
      </c>
      <c r="BC69" s="12" t="e">
        <f>VLOOKUP($A:$A,'6-Türkiye Yıllar İhracatı'!$A:$H,8,0)</f>
        <v>#N/A</v>
      </c>
      <c r="BD69" s="11" t="e">
        <f>VLOOKUP($A:$A,'7-Türkiye Çeyrek Yıllar İhracat'!$A:$G,2,0)</f>
        <v>#N/A</v>
      </c>
      <c r="BE69" s="11" t="e">
        <f>VLOOKUP($A:$A,'7-Türkiye Çeyrek Yıllar İhracat'!$A:$G,3,0)</f>
        <v>#N/A</v>
      </c>
      <c r="BF69" s="11" t="e">
        <f>VLOOKUP($A:$A,'7-Türkiye Çeyrek Yıllar İhracat'!$A:$G,4,0)</f>
        <v>#N/A</v>
      </c>
      <c r="BG69" s="11" t="e">
        <f>VLOOKUP($A:$A,'7-Türkiye Çeyrek Yıllar İhracat'!$A:$G,5,0)</f>
        <v>#N/A</v>
      </c>
      <c r="BH69" s="12" t="e">
        <f>VLOOKUP($A:$A,'7-Türkiye Çeyrek Yıllar İhracat'!$A:$G,6,0)</f>
        <v>#N/A</v>
      </c>
      <c r="BI69" s="12" t="e">
        <f>VLOOKUP($A:$A,'7-Türkiye Çeyrek Yıllar İhracat'!$A:$G,7,0)</f>
        <v>#N/A</v>
      </c>
      <c r="BJ69" s="11" t="e">
        <f>VLOOKUP($A:$A,'8-Türkiye Yıllar İhracat Birim '!$A:$H,2,0)</f>
        <v>#N/A</v>
      </c>
      <c r="BK69" s="11" t="e">
        <f>VLOOKUP($A:$A,'8-Türkiye Yıllar İhracat Birim '!$A:$H,3,0)</f>
        <v>#N/A</v>
      </c>
      <c r="BL69" s="11" t="e">
        <f>VLOOKUP($A:$A,'8-Türkiye Yıllar İhracat Birim '!$A:$H,4,0)</f>
        <v>#N/A</v>
      </c>
      <c r="BM69" s="11" t="e">
        <f>VLOOKUP($A:$A,'8-Türkiye Yıllar İhracat Birim '!$A:$H,5,0)</f>
        <v>#N/A</v>
      </c>
      <c r="BN69" s="11" t="e">
        <f>VLOOKUP($A:$A,'8-Türkiye Yıllar İhracat Birim '!$A:$H,6,0)</f>
        <v>#N/A</v>
      </c>
      <c r="BO69" s="11" t="e">
        <f>VLOOKUP($A:$A,'8-Türkiye Yıllar İhracat Birim '!$A:$H,7,0)</f>
        <v>#N/A</v>
      </c>
      <c r="BP69" s="12" t="e">
        <f>VLOOKUP($A:$A,'8-Türkiye Yıllar İhracat Birim '!$A:$H,8,0)</f>
        <v>#N/A</v>
      </c>
      <c r="BQ69" s="2">
        <f>VLOOKUP($A:$A,'9-Dünya Yıllar İthaları Birim F'!$A:$N,2,0)</f>
        <v>2054</v>
      </c>
      <c r="BR69" s="2" t="str">
        <f>VLOOKUP($A:$A,'9-Dünya Yıllar İthaları Birim F'!$A:$N,3,0)</f>
        <v>US Dollar/Tons</v>
      </c>
      <c r="BS69" s="2">
        <f>VLOOKUP($A:$A,'9-Dünya Yıllar İthaları Birim F'!$A:$N,4,0)</f>
        <v>2819</v>
      </c>
      <c r="BT69" s="2" t="str">
        <f>VLOOKUP($A:$A,'9-Dünya Yıllar İthaları Birim F'!$A:$N,5,0)</f>
        <v>US Dollar/Tons</v>
      </c>
      <c r="BU69" s="2">
        <f>VLOOKUP($A:$A,'9-Dünya Yıllar İthaları Birim F'!$A:$N,6,0)</f>
        <v>2182</v>
      </c>
      <c r="BV69" s="2" t="str">
        <f>VLOOKUP($A:$A,'9-Dünya Yıllar İthaları Birim F'!$A:$N,7,0)</f>
        <v>US Dollar/Tons</v>
      </c>
      <c r="BW69" s="2">
        <f>VLOOKUP($A:$A,'9-Dünya Yıllar İthaları Birim F'!$A:$N,8,0)</f>
        <v>2312</v>
      </c>
      <c r="BX69" s="2" t="str">
        <f>VLOOKUP($A:$A,'9-Dünya Yıllar İthaları Birim F'!$A:$N,9,0)</f>
        <v>US Dollar/Tons</v>
      </c>
      <c r="BY69" s="2">
        <f>VLOOKUP($A:$A,'9-Dünya Yıllar İthaları Birim F'!$A:$N,10,0)</f>
        <v>2625</v>
      </c>
      <c r="BZ69" s="2" t="str">
        <f>VLOOKUP($A:$A,'9-Dünya Yıllar İthaları Birim F'!$A:$N,11,0)</f>
        <v>US Dollar/Tons</v>
      </c>
      <c r="CA69" s="2">
        <f>VLOOKUP($A:$A,'9-Dünya Yıllar İthaları Birim F'!$A:$N,12,0)</f>
        <v>2444</v>
      </c>
      <c r="CB69" s="2">
        <f>VLOOKUP($A:$A,'9-Dünya Yıllar İthaları Birim F'!$A:$N,13,0)</f>
        <v>931</v>
      </c>
      <c r="CC69" s="2" t="str">
        <f>VLOOKUP($A:$A,'9-Dünya Yıllar İthaları Birim F'!$A:$N,14,0)</f>
        <v>Tons</v>
      </c>
    </row>
    <row r="70" spans="1:81" x14ac:dyDescent="0.3">
      <c r="A70" s="8" t="s">
        <v>79</v>
      </c>
      <c r="B70" s="9">
        <v>1033</v>
      </c>
      <c r="C70" s="9">
        <v>364</v>
      </c>
      <c r="D70" s="9">
        <v>1275</v>
      </c>
      <c r="E70" s="9">
        <v>1000</v>
      </c>
      <c r="F70" s="49">
        <v>2412</v>
      </c>
      <c r="G70" s="49">
        <f t="shared" si="2"/>
        <v>141.19999999999999</v>
      </c>
      <c r="H70" s="49">
        <f t="shared" si="3"/>
        <v>0.19214683459598977</v>
      </c>
      <c r="I70" s="9" t="e">
        <f>VLOOKUP($A:$A,'2-Dünya Çeyrek Yıllar İthalatı'!$A:$G,2,0)</f>
        <v>#N/A</v>
      </c>
      <c r="J70" s="9" t="e">
        <f>VLOOKUP($A:$A,'2-Dünya Çeyrek Yıllar İthalatı'!$A:$G,3,0)</f>
        <v>#N/A</v>
      </c>
      <c r="K70" s="9" t="e">
        <f>VLOOKUP($A:$A,'2-Dünya Çeyrek Yıllar İthalatı'!$A:$G,4,0)</f>
        <v>#N/A</v>
      </c>
      <c r="L70" s="9" t="e">
        <f>VLOOKUP($A:$A,'2-Dünya Çeyrek Yıllar İthalatı'!$A:$G,5,0)</f>
        <v>#N/A</v>
      </c>
      <c r="M70" s="10" t="e">
        <f>VLOOKUP($A:$A,'2-Dünya Çeyrek Yıllar İthalatı'!$A:$G,6,0)</f>
        <v>#N/A</v>
      </c>
      <c r="N70" s="10" t="e">
        <f>VLOOKUP($A:$A,'2-Dünya Çeyrek Yıllar İthalatı'!$A:$G,7,0)</f>
        <v>#N/A</v>
      </c>
      <c r="O70" s="8">
        <f>VLOOKUP($A:$A,'3-Türkiye İhracat Göstergeleri'!$A:$P,2,0)</f>
        <v>1</v>
      </c>
      <c r="P70" s="27">
        <f>VLOOKUP($A:$A,'3-Türkiye İhracat Göstergeleri'!$A:$P,3,0)</f>
        <v>1</v>
      </c>
      <c r="Q70" s="27">
        <f>VLOOKUP($A:$A,'3-Türkiye İhracat Göstergeleri'!$A:$P,4,0)</f>
        <v>1.3197138860295088E-3</v>
      </c>
      <c r="R70" s="27">
        <f>VLOOKUP($A:$A,'3-Türkiye İhracat Göstergeleri'!$A:$P,5,0)</f>
        <v>0</v>
      </c>
      <c r="S70" s="27" t="str">
        <f>VLOOKUP($A:$A,'3-Türkiye İhracat Göstergeleri'!$A:$P,6,0)</f>
        <v>Tons</v>
      </c>
      <c r="T70" s="27">
        <f>VLOOKUP($A:$A,'3-Türkiye İhracat Göstergeleri'!$A:$P,7,0)</f>
        <v>0</v>
      </c>
      <c r="U70" s="27">
        <f>VLOOKUP($A:$A,'3-Türkiye İhracat Göstergeleri'!$A:$P,8,0)</f>
        <v>-55</v>
      </c>
      <c r="V70" s="27">
        <f>VLOOKUP($A:$A,'3-Türkiye İhracat Göstergeleri'!$A:$P,9,0)</f>
        <v>0</v>
      </c>
      <c r="W70" s="27">
        <f>VLOOKUP($A:$A,'3-Türkiye İhracat Göstergeleri'!$A:$P,10,0)</f>
        <v>0</v>
      </c>
      <c r="X70" s="27">
        <f>VLOOKUP($A:$A,'3-Türkiye İhracat Göstergeleri'!$A:$P,11,0)</f>
        <v>67</v>
      </c>
      <c r="Y70" s="27">
        <f>VLOOKUP($A:$A,'3-Türkiye İhracat Göstergeleri'!$A:$P,12,0)</f>
        <v>0.19214606925065422</v>
      </c>
      <c r="Z70" s="27">
        <f>VLOOKUP($A:$A,'3-Türkiye İhracat Göstergeleri'!$A:$P,13,0)</f>
        <v>31</v>
      </c>
      <c r="AA70" s="27">
        <f>VLOOKUP($A:$A,'3-Türkiye İhracat Göstergeleri'!$A:$P,14,0)</f>
        <v>1269</v>
      </c>
      <c r="AB70" s="27" t="str">
        <f>VLOOKUP($A:$A,'3-Türkiye İhracat Göstergeleri'!$A:$P,15,0)</f>
        <v>0.54</v>
      </c>
      <c r="AC70" s="27">
        <f>VLOOKUP($A:$A,'3-Türkiye İhracat Göstergeleri'!$A:$P,16,0)</f>
        <v>5</v>
      </c>
      <c r="AD70" s="27">
        <f>VLOOKUP($A:$A,'4-Dünya İthalat Göstergeleri'!$A:$M,2,0)</f>
        <v>2412</v>
      </c>
      <c r="AE70" s="28">
        <f>VLOOKUP($A:$A,'4-Dünya İthalat Göstergeleri'!$A:$M,3,0)</f>
        <v>-2338</v>
      </c>
      <c r="AF70" s="39">
        <f>VLOOKUP($A:$A,'4-Dünya İthalat Göstergeleri'!$A:$M,4,0)</f>
        <v>924</v>
      </c>
      <c r="AG70" s="39" t="str">
        <f>VLOOKUP($A:$A,'4-Dünya İthalat Göstergeleri'!$A:$M,5,0)</f>
        <v>Tons</v>
      </c>
      <c r="AH70" s="39">
        <f>VLOOKUP($A:$A,'4-Dünya İthalat Göstergeleri'!$A:$M,6,0)</f>
        <v>2610</v>
      </c>
      <c r="AI70" s="27">
        <f>VLOOKUP($A:$A,'4-Dünya İthalat Göstergeleri'!$A:$M,7,0)</f>
        <v>31</v>
      </c>
      <c r="AJ70" s="27">
        <f>VLOOKUP($A:$A,'4-Dünya İthalat Göstergeleri'!$A:$M,8,0)</f>
        <v>20</v>
      </c>
      <c r="AK70" s="27">
        <f>VLOOKUP($A:$A,'4-Dünya İthalat Göstergeleri'!$A:$M,9,0)</f>
        <v>141</v>
      </c>
      <c r="AL70" s="27">
        <f>VLOOKUP($A:$A,'4-Dünya İthalat Göstergeleri'!$A:$M,10,0)</f>
        <v>0.19214606925065422</v>
      </c>
      <c r="AM70" s="27">
        <f>VLOOKUP($A:$A,'4-Dünya İthalat Göstergeleri'!$A:$M,11,0)</f>
        <v>1269</v>
      </c>
      <c r="AN70" s="27" t="str">
        <f>VLOOKUP($A:$A,'4-Dünya İthalat Göstergeleri'!$A:$M,12,0)</f>
        <v>0.54</v>
      </c>
      <c r="AO70" s="27">
        <f>VLOOKUP($A:$A,'4-Dünya İthalat Göstergeleri'!$A:$M,13,0)</f>
        <v>45416</v>
      </c>
      <c r="AP70" s="9">
        <f>VLOOKUP($A:$A,'5-Dünya Yıllar İhracatı'!$A:$H,2,0)</f>
        <v>16</v>
      </c>
      <c r="AQ70" s="9">
        <f>VLOOKUP($A:$A,'5-Dünya Yıllar İhracatı'!$A:$H,3,0)</f>
        <v>5</v>
      </c>
      <c r="AR70" s="9">
        <f>VLOOKUP($A:$A,'5-Dünya Yıllar İhracatı'!$A:$H,4,0)</f>
        <v>25</v>
      </c>
      <c r="AS70" s="9">
        <f>VLOOKUP($A:$A,'5-Dünya Yıllar İhracatı'!$A:$H,5,0)</f>
        <v>0</v>
      </c>
      <c r="AT70" s="10">
        <f>VLOOKUP($A:$A,'5-Dünya Yıllar İhracatı'!$A:$H,6,0)</f>
        <v>74</v>
      </c>
      <c r="AU70" s="10">
        <f>VLOOKUP($A:$A,'5-Dünya Yıllar İhracatı'!$A:$H,7,0)</f>
        <v>100</v>
      </c>
      <c r="AV70" s="10">
        <f>VLOOKUP($A:$A,'5-Dünya Yıllar İhracatı'!$A:$H,8,0)</f>
        <v>6.8378026998232328E-3</v>
      </c>
      <c r="AW70" s="9">
        <f>VLOOKUP($A:$A,'6-Türkiye Yıllar İhracatı'!$A:$H,2,0)</f>
        <v>28</v>
      </c>
      <c r="AX70" s="9">
        <f>VLOOKUP($A:$A,'6-Türkiye Yıllar İhracatı'!$A:$H,3,0)</f>
        <v>4</v>
      </c>
      <c r="AY70" s="9">
        <f>VLOOKUP($A:$A,'6-Türkiye Yıllar İhracatı'!$A:$H,4,0)</f>
        <v>4</v>
      </c>
      <c r="AZ70" s="9">
        <f>VLOOKUP($A:$A,'6-Türkiye Yıllar İhracatı'!$A:$H,5,0)</f>
        <v>0</v>
      </c>
      <c r="BA70" s="10">
        <f>VLOOKUP($A:$A,'6-Türkiye Yıllar İhracatı'!$A:$H,6,0)</f>
        <v>1</v>
      </c>
      <c r="BB70" s="9">
        <f>VLOOKUP($A:$A,'6-Türkiye Yıllar İhracatı'!$A:$H,7,0)</f>
        <v>100</v>
      </c>
      <c r="BC70" s="10">
        <f>VLOOKUP($A:$A,'6-Türkiye Yıllar İhracatı'!$A:$H,8,0)</f>
        <v>1.3197138860295088E-3</v>
      </c>
      <c r="BD70" s="9">
        <f>VLOOKUP($A:$A,'7-Türkiye Çeyrek Yıllar İhracat'!$A:$G,2,0)</f>
        <v>1</v>
      </c>
      <c r="BE70" s="9">
        <f>VLOOKUP($A:$A,'7-Türkiye Çeyrek Yıllar İhracat'!$A:$G,3,0)</f>
        <v>0</v>
      </c>
      <c r="BF70" s="9">
        <f>VLOOKUP($A:$A,'7-Türkiye Çeyrek Yıllar İhracat'!$A:$G,4,0)</f>
        <v>0</v>
      </c>
      <c r="BG70" s="9">
        <f>VLOOKUP($A:$A,'7-Türkiye Çeyrek Yıllar İhracat'!$A:$G,5,0)</f>
        <v>2</v>
      </c>
      <c r="BH70" s="10">
        <f>VLOOKUP($A:$A,'7-Türkiye Çeyrek Yıllar İhracat'!$A:$G,6,0)</f>
        <v>0</v>
      </c>
      <c r="BI70" s="12">
        <f>VLOOKUP($A:$A,'7-Türkiye Çeyrek Yıllar İhracat'!$A:$G,7,0)</f>
        <v>-100</v>
      </c>
      <c r="BJ70" s="9">
        <f>VLOOKUP($A:$A,'8-Türkiye Yıllar İhracat Birim '!$A:$H,2,0)</f>
        <v>2800</v>
      </c>
      <c r="BK70" s="9">
        <f>VLOOKUP($A:$A,'8-Türkiye Yıllar İhracat Birim '!$A:$H,3,0)</f>
        <v>4000</v>
      </c>
      <c r="BL70" s="9">
        <f>VLOOKUP($A:$A,'8-Türkiye Yıllar İhracat Birim '!$A:$H,4,0)</f>
        <v>0</v>
      </c>
      <c r="BM70" s="9">
        <f>VLOOKUP($A:$A,'8-Türkiye Yıllar İhracat Birim '!$A:$H,5,0)</f>
        <v>0</v>
      </c>
      <c r="BN70" s="9">
        <f>VLOOKUP($A:$A,'8-Türkiye Yıllar İhracat Birim '!$A:$H,6,0)</f>
        <v>0</v>
      </c>
      <c r="BO70" s="9">
        <f>VLOOKUP($A:$A,'8-Türkiye Yıllar İhracat Birim '!$A:$H,7,0)</f>
        <v>1</v>
      </c>
      <c r="BP70" s="10">
        <f>VLOOKUP($A:$A,'8-Türkiye Yıllar İhracat Birim '!$A:$H,8,0)</f>
        <v>0</v>
      </c>
      <c r="BQ70" s="2">
        <f>VLOOKUP($A:$A,'9-Dünya Yıllar İthaları Birim F'!$A:$N,2,0)</f>
        <v>2042</v>
      </c>
      <c r="BR70" s="2" t="str">
        <f>VLOOKUP($A:$A,'9-Dünya Yıllar İthaları Birim F'!$A:$N,3,0)</f>
        <v>US Dollar/Tons</v>
      </c>
      <c r="BS70" s="2">
        <f>VLOOKUP($A:$A,'9-Dünya Yıllar İthaları Birim F'!$A:$N,4,0)</f>
        <v>2206</v>
      </c>
      <c r="BT70" s="2" t="str">
        <f>VLOOKUP($A:$A,'9-Dünya Yıllar İthaları Birim F'!$A:$N,5,0)</f>
        <v>US Dollar/Tons</v>
      </c>
      <c r="BU70" s="2">
        <f>VLOOKUP($A:$A,'9-Dünya Yıllar İthaları Birim F'!$A:$N,6,0)</f>
        <v>2485</v>
      </c>
      <c r="BV70" s="2" t="str">
        <f>VLOOKUP($A:$A,'9-Dünya Yıllar İthaları Birim F'!$A:$N,7,0)</f>
        <v>US Dollar/Tons</v>
      </c>
      <c r="BW70" s="2">
        <f>VLOOKUP($A:$A,'9-Dünya Yıllar İthaları Birim F'!$A:$N,8,0)</f>
        <v>3289</v>
      </c>
      <c r="BX70" s="2" t="str">
        <f>VLOOKUP($A:$A,'9-Dünya Yıllar İthaları Birim F'!$A:$N,9,0)</f>
        <v>US Dollar/Tons</v>
      </c>
      <c r="BY70" s="2">
        <f>VLOOKUP($A:$A,'9-Dünya Yıllar İthaları Birim F'!$A:$N,10,0)</f>
        <v>2610</v>
      </c>
      <c r="BZ70" s="2" t="str">
        <f>VLOOKUP($A:$A,'9-Dünya Yıllar İthaları Birim F'!$A:$N,11,0)</f>
        <v>US Dollar/Tons</v>
      </c>
      <c r="CA70" s="2">
        <f>VLOOKUP($A:$A,'9-Dünya Yıllar İthaları Birim F'!$A:$N,12,0)</f>
        <v>2412</v>
      </c>
      <c r="CB70" s="2">
        <f>VLOOKUP($A:$A,'9-Dünya Yıllar İthaları Birim F'!$A:$N,13,0)</f>
        <v>924</v>
      </c>
      <c r="CC70" s="2" t="str">
        <f>VLOOKUP($A:$A,'9-Dünya Yıllar İthaları Birim F'!$A:$N,14,0)</f>
        <v>Tons</v>
      </c>
    </row>
    <row r="71" spans="1:81" x14ac:dyDescent="0.3">
      <c r="A71" s="6" t="s">
        <v>80</v>
      </c>
      <c r="B71" s="11">
        <v>1165</v>
      </c>
      <c r="C71" s="11">
        <v>1250</v>
      </c>
      <c r="D71" s="11">
        <v>1703</v>
      </c>
      <c r="E71" s="11">
        <v>1852</v>
      </c>
      <c r="F71" s="50">
        <v>2393</v>
      </c>
      <c r="G71" s="50">
        <f t="shared" si="2"/>
        <v>29.211663066954646</v>
      </c>
      <c r="H71" s="50">
        <f t="shared" si="3"/>
        <v>0.19063324012777924</v>
      </c>
      <c r="I71" s="11">
        <f>VLOOKUP($A:$A,'2-Dünya Çeyrek Yıllar İthalatı'!$A:$G,2,0)</f>
        <v>506</v>
      </c>
      <c r="J71" s="11">
        <f>VLOOKUP($A:$A,'2-Dünya Çeyrek Yıllar İthalatı'!$A:$G,3,0)</f>
        <v>413</v>
      </c>
      <c r="K71" s="11">
        <f>VLOOKUP($A:$A,'2-Dünya Çeyrek Yıllar İthalatı'!$A:$G,4,0)</f>
        <v>553</v>
      </c>
      <c r="L71" s="11">
        <f>VLOOKUP($A:$A,'2-Dünya Çeyrek Yıllar İthalatı'!$A:$G,5,0)</f>
        <v>432</v>
      </c>
      <c r="M71" s="12">
        <f>VLOOKUP($A:$A,'2-Dünya Çeyrek Yıllar İthalatı'!$A:$G,6,0)</f>
        <v>0</v>
      </c>
      <c r="N71" s="12">
        <f>VLOOKUP($A:$A,'2-Dünya Çeyrek Yıllar İthalatı'!$A:$G,7,0)</f>
        <v>-100</v>
      </c>
      <c r="O71" s="6">
        <f>VLOOKUP($A:$A,'3-Türkiye İhracat Göstergeleri'!$A:$P,2,0)</f>
        <v>0</v>
      </c>
      <c r="P71" s="25">
        <f>VLOOKUP($A:$A,'3-Türkiye İhracat Göstergeleri'!$A:$P,3,0)</f>
        <v>0</v>
      </c>
      <c r="Q71" s="25">
        <f>VLOOKUP($A:$A,'3-Türkiye İhracat Göstergeleri'!$A:$P,4,0)</f>
        <v>0</v>
      </c>
      <c r="R71" s="25">
        <f>VLOOKUP($A:$A,'3-Türkiye İhracat Göstergeleri'!$A:$P,5,0)</f>
        <v>0</v>
      </c>
      <c r="S71" s="25">
        <f>VLOOKUP($A:$A,'3-Türkiye İhracat Göstergeleri'!$A:$P,6,0)</f>
        <v>0</v>
      </c>
      <c r="T71" s="25">
        <f>VLOOKUP($A:$A,'3-Türkiye İhracat Göstergeleri'!$A:$P,7,0)</f>
        <v>0</v>
      </c>
      <c r="U71" s="25">
        <f>VLOOKUP($A:$A,'3-Türkiye İhracat Göstergeleri'!$A:$P,8,0)</f>
        <v>0</v>
      </c>
      <c r="V71" s="25">
        <f>VLOOKUP($A:$A,'3-Türkiye İhracat Göstergeleri'!$A:$P,9,0)</f>
        <v>0</v>
      </c>
      <c r="W71" s="25">
        <f>VLOOKUP($A:$A,'3-Türkiye İhracat Göstergeleri'!$A:$P,10,0)</f>
        <v>0</v>
      </c>
      <c r="X71" s="25">
        <f>VLOOKUP($A:$A,'3-Türkiye İhracat Göstergeleri'!$A:$P,11,0)</f>
        <v>68</v>
      </c>
      <c r="Y71" s="25">
        <f>VLOOKUP($A:$A,'3-Türkiye İhracat Göstergeleri'!$A:$P,12,0)</f>
        <v>0.19063248081128339</v>
      </c>
      <c r="Z71" s="25">
        <f>VLOOKUP($A:$A,'3-Türkiye İhracat Göstergeleri'!$A:$P,13,0)</f>
        <v>20</v>
      </c>
      <c r="AA71" s="25">
        <f>VLOOKUP($A:$A,'3-Türkiye İhracat Göstergeleri'!$A:$P,14,0)</f>
        <v>7687</v>
      </c>
      <c r="AB71" s="25" t="str">
        <f>VLOOKUP($A:$A,'3-Türkiye İhracat Göstergeleri'!$A:$P,15,0)</f>
        <v>0.39</v>
      </c>
      <c r="AC71" s="25">
        <f>VLOOKUP($A:$A,'3-Türkiye İhracat Göstergeleri'!$A:$P,16,0)</f>
        <v>10</v>
      </c>
      <c r="AD71" s="25">
        <f>VLOOKUP($A:$A,'4-Dünya İthalat Göstergeleri'!$A:$M,2,0)</f>
        <v>2393</v>
      </c>
      <c r="AE71" s="29">
        <f>VLOOKUP($A:$A,'4-Dünya İthalat Göstergeleri'!$A:$M,3,0)</f>
        <v>-1714</v>
      </c>
      <c r="AF71" s="25">
        <f>VLOOKUP($A:$A,'4-Dünya İthalat Göstergeleri'!$A:$M,4,0)</f>
        <v>1195</v>
      </c>
      <c r="AG71" s="25" t="str">
        <f>VLOOKUP($A:$A,'4-Dünya İthalat Göstergeleri'!$A:$M,5,0)</f>
        <v>Tons</v>
      </c>
      <c r="AH71" s="25">
        <f>VLOOKUP($A:$A,'4-Dünya İthalat Göstergeleri'!$A:$M,6,0)</f>
        <v>2003</v>
      </c>
      <c r="AI71" s="25">
        <f>VLOOKUP($A:$A,'4-Dünya İthalat Göstergeleri'!$A:$M,7,0)</f>
        <v>20</v>
      </c>
      <c r="AJ71" s="25">
        <f>VLOOKUP($A:$A,'4-Dünya İthalat Göstergeleri'!$A:$M,8,0)</f>
        <v>14</v>
      </c>
      <c r="AK71" s="25">
        <f>VLOOKUP($A:$A,'4-Dünya İthalat Göstergeleri'!$A:$M,9,0)</f>
        <v>29</v>
      </c>
      <c r="AL71" s="25">
        <f>VLOOKUP($A:$A,'4-Dünya İthalat Göstergeleri'!$A:$M,10,0)</f>
        <v>0.19063248081128339</v>
      </c>
      <c r="AM71" s="25">
        <f>VLOOKUP($A:$A,'4-Dünya İthalat Göstergeleri'!$A:$M,11,0)</f>
        <v>7687</v>
      </c>
      <c r="AN71" s="25" t="str">
        <f>VLOOKUP($A:$A,'4-Dünya İthalat Göstergeleri'!$A:$M,12,0)</f>
        <v>0.39</v>
      </c>
      <c r="AO71" s="25">
        <f>VLOOKUP($A:$A,'4-Dünya İthalat Göstergeleri'!$A:$M,13,0)</f>
        <v>45390</v>
      </c>
      <c r="AP71" s="11">
        <f>VLOOKUP($A:$A,'5-Dünya Yıllar İhracatı'!$A:$H,2,0)</f>
        <v>3625</v>
      </c>
      <c r="AQ71" s="11">
        <f>VLOOKUP($A:$A,'5-Dünya Yıllar İhracatı'!$A:$H,3,0)</f>
        <v>1088</v>
      </c>
      <c r="AR71" s="11">
        <f>VLOOKUP($A:$A,'5-Dünya Yıllar İhracatı'!$A:$H,4,0)</f>
        <v>1189</v>
      </c>
      <c r="AS71" s="11">
        <f>VLOOKUP($A:$A,'5-Dünya Yıllar İhracatı'!$A:$H,5,0)</f>
        <v>459</v>
      </c>
      <c r="AT71" s="12">
        <f>VLOOKUP($A:$A,'5-Dünya Yıllar İhracatı'!$A:$H,6,0)</f>
        <v>679</v>
      </c>
      <c r="AU71" s="12">
        <f>VLOOKUP($A:$A,'5-Dünya Yıllar İhracatı'!$A:$H,7,0)</f>
        <v>47.930283224400874</v>
      </c>
      <c r="AV71" s="12">
        <f>VLOOKUP($A:$A,'5-Dünya Yıllar İhracatı'!$A:$H,8,0)</f>
        <v>6.2741459907837513E-2</v>
      </c>
      <c r="AW71" s="11" t="e">
        <f>VLOOKUP($A:$A,'6-Türkiye Yıllar İhracatı'!$A:$H,2,0)</f>
        <v>#N/A</v>
      </c>
      <c r="AX71" s="11" t="e">
        <f>VLOOKUP($A:$A,'6-Türkiye Yıllar İhracatı'!$A:$H,3,0)</f>
        <v>#N/A</v>
      </c>
      <c r="AY71" s="11" t="e">
        <f>VLOOKUP($A:$A,'6-Türkiye Yıllar İhracatı'!$A:$H,4,0)</f>
        <v>#N/A</v>
      </c>
      <c r="AZ71" s="11" t="e">
        <f>VLOOKUP($A:$A,'6-Türkiye Yıllar İhracatı'!$A:$H,5,0)</f>
        <v>#N/A</v>
      </c>
      <c r="BA71" s="12" t="e">
        <f>VLOOKUP($A:$A,'6-Türkiye Yıllar İhracatı'!$A:$H,6,0)</f>
        <v>#N/A</v>
      </c>
      <c r="BB71" s="11" t="e">
        <f>VLOOKUP($A:$A,'6-Türkiye Yıllar İhracatı'!$A:$H,7,0)</f>
        <v>#N/A</v>
      </c>
      <c r="BC71" s="12" t="e">
        <f>VLOOKUP($A:$A,'6-Türkiye Yıllar İhracatı'!$A:$H,8,0)</f>
        <v>#N/A</v>
      </c>
      <c r="BD71" s="11" t="e">
        <f>VLOOKUP($A:$A,'7-Türkiye Çeyrek Yıllar İhracat'!$A:$G,2,0)</f>
        <v>#N/A</v>
      </c>
      <c r="BE71" s="11" t="e">
        <f>VLOOKUP($A:$A,'7-Türkiye Çeyrek Yıllar İhracat'!$A:$G,3,0)</f>
        <v>#N/A</v>
      </c>
      <c r="BF71" s="11" t="e">
        <f>VLOOKUP($A:$A,'7-Türkiye Çeyrek Yıllar İhracat'!$A:$G,4,0)</f>
        <v>#N/A</v>
      </c>
      <c r="BG71" s="11" t="e">
        <f>VLOOKUP($A:$A,'7-Türkiye Çeyrek Yıllar İhracat'!$A:$G,5,0)</f>
        <v>#N/A</v>
      </c>
      <c r="BH71" s="12" t="e">
        <f>VLOOKUP($A:$A,'7-Türkiye Çeyrek Yıllar İhracat'!$A:$G,6,0)</f>
        <v>#N/A</v>
      </c>
      <c r="BI71" s="12" t="e">
        <f>VLOOKUP($A:$A,'7-Türkiye Çeyrek Yıllar İhracat'!$A:$G,7,0)</f>
        <v>#N/A</v>
      </c>
      <c r="BJ71" s="11" t="e">
        <f>VLOOKUP($A:$A,'8-Türkiye Yıllar İhracat Birim '!$A:$H,2,0)</f>
        <v>#N/A</v>
      </c>
      <c r="BK71" s="11" t="e">
        <f>VLOOKUP($A:$A,'8-Türkiye Yıllar İhracat Birim '!$A:$H,3,0)</f>
        <v>#N/A</v>
      </c>
      <c r="BL71" s="11" t="e">
        <f>VLOOKUP($A:$A,'8-Türkiye Yıllar İhracat Birim '!$A:$H,4,0)</f>
        <v>#N/A</v>
      </c>
      <c r="BM71" s="11" t="e">
        <f>VLOOKUP($A:$A,'8-Türkiye Yıllar İhracat Birim '!$A:$H,5,0)</f>
        <v>#N/A</v>
      </c>
      <c r="BN71" s="11" t="e">
        <f>VLOOKUP($A:$A,'8-Türkiye Yıllar İhracat Birim '!$A:$H,6,0)</f>
        <v>#N/A</v>
      </c>
      <c r="BO71" s="11" t="e">
        <f>VLOOKUP($A:$A,'8-Türkiye Yıllar İhracat Birim '!$A:$H,7,0)</f>
        <v>#N/A</v>
      </c>
      <c r="BP71" s="12" t="e">
        <f>VLOOKUP($A:$A,'8-Türkiye Yıllar İhracat Birim '!$A:$H,8,0)</f>
        <v>#N/A</v>
      </c>
      <c r="BQ71" s="2">
        <f>VLOOKUP($A:$A,'9-Dünya Yıllar İthaları Birim F'!$A:$N,2,0)</f>
        <v>1519</v>
      </c>
      <c r="BR71" s="2" t="str">
        <f>VLOOKUP($A:$A,'9-Dünya Yıllar İthaları Birim F'!$A:$N,3,0)</f>
        <v>US Dollar/Tons</v>
      </c>
      <c r="BS71" s="2">
        <f>VLOOKUP($A:$A,'9-Dünya Yıllar İthaları Birim F'!$A:$N,4,0)</f>
        <v>1551</v>
      </c>
      <c r="BT71" s="2" t="str">
        <f>VLOOKUP($A:$A,'9-Dünya Yıllar İthaları Birim F'!$A:$N,5,0)</f>
        <v>US Dollar/Tons</v>
      </c>
      <c r="BU71" s="2">
        <f>VLOOKUP($A:$A,'9-Dünya Yıllar İthaları Birim F'!$A:$N,6,0)</f>
        <v>1457</v>
      </c>
      <c r="BV71" s="2" t="str">
        <f>VLOOKUP($A:$A,'9-Dünya Yıllar İthaları Birim F'!$A:$N,7,0)</f>
        <v>US Dollar/Tons</v>
      </c>
      <c r="BW71" s="2">
        <f>VLOOKUP($A:$A,'9-Dünya Yıllar İthaları Birim F'!$A:$N,8,0)</f>
        <v>1469</v>
      </c>
      <c r="BX71" s="2" t="str">
        <f>VLOOKUP($A:$A,'9-Dünya Yıllar İthaları Birim F'!$A:$N,9,0)</f>
        <v>US Dollar/Tons</v>
      </c>
      <c r="BY71" s="2">
        <f>VLOOKUP($A:$A,'9-Dünya Yıllar İthaları Birim F'!$A:$N,10,0)</f>
        <v>2003</v>
      </c>
      <c r="BZ71" s="2" t="str">
        <f>VLOOKUP($A:$A,'9-Dünya Yıllar İthaları Birim F'!$A:$N,11,0)</f>
        <v>US Dollar/Tons</v>
      </c>
      <c r="CA71" s="2">
        <f>VLOOKUP($A:$A,'9-Dünya Yıllar İthaları Birim F'!$A:$N,12,0)</f>
        <v>2393</v>
      </c>
      <c r="CB71" s="2">
        <f>VLOOKUP($A:$A,'9-Dünya Yıllar İthaları Birim F'!$A:$N,13,0)</f>
        <v>1195</v>
      </c>
      <c r="CC71" s="2" t="str">
        <f>VLOOKUP($A:$A,'9-Dünya Yıllar İthaları Birim F'!$A:$N,14,0)</f>
        <v>Tons</v>
      </c>
    </row>
    <row r="72" spans="1:81" x14ac:dyDescent="0.3">
      <c r="A72" s="8" t="s">
        <v>81</v>
      </c>
      <c r="B72" s="9">
        <v>281</v>
      </c>
      <c r="C72" s="9">
        <v>458</v>
      </c>
      <c r="D72" s="9">
        <v>716</v>
      </c>
      <c r="E72" s="9">
        <v>578</v>
      </c>
      <c r="F72" s="49">
        <v>2366</v>
      </c>
      <c r="G72" s="49">
        <f t="shared" si="2"/>
        <v>309.34256055363323</v>
      </c>
      <c r="H72" s="49">
        <f t="shared" si="3"/>
        <v>0.18848234272558531</v>
      </c>
      <c r="I72" s="9">
        <f>VLOOKUP($A:$A,'2-Dünya Çeyrek Yıllar İthalatı'!$A:$G,2,0)</f>
        <v>695</v>
      </c>
      <c r="J72" s="9">
        <f>VLOOKUP($A:$A,'2-Dünya Çeyrek Yıllar İthalatı'!$A:$G,3,0)</f>
        <v>909</v>
      </c>
      <c r="K72" s="9">
        <f>VLOOKUP($A:$A,'2-Dünya Çeyrek Yıllar İthalatı'!$A:$G,4,0)</f>
        <v>973</v>
      </c>
      <c r="L72" s="9">
        <f>VLOOKUP($A:$A,'2-Dünya Çeyrek Yıllar İthalatı'!$A:$G,5,0)</f>
        <v>0</v>
      </c>
      <c r="M72" s="10">
        <f>VLOOKUP($A:$A,'2-Dünya Çeyrek Yıllar İthalatı'!$A:$G,6,0)</f>
        <v>0</v>
      </c>
      <c r="N72" s="10">
        <f>VLOOKUP($A:$A,'2-Dünya Çeyrek Yıllar İthalatı'!$A:$G,7,0)</f>
        <v>-100</v>
      </c>
      <c r="O72" s="8">
        <f>VLOOKUP($A:$A,'3-Türkiye İhracat Göstergeleri'!$A:$P,2,0)</f>
        <v>0</v>
      </c>
      <c r="P72" s="27">
        <f>VLOOKUP($A:$A,'3-Türkiye İhracat Göstergeleri'!$A:$P,3,0)</f>
        <v>0</v>
      </c>
      <c r="Q72" s="27">
        <f>VLOOKUP($A:$A,'3-Türkiye İhracat Göstergeleri'!$A:$P,4,0)</f>
        <v>0</v>
      </c>
      <c r="R72" s="27">
        <f>VLOOKUP($A:$A,'3-Türkiye İhracat Göstergeleri'!$A:$P,5,0)</f>
        <v>0</v>
      </c>
      <c r="S72" s="27">
        <f>VLOOKUP($A:$A,'3-Türkiye İhracat Göstergeleri'!$A:$P,6,0)</f>
        <v>0</v>
      </c>
      <c r="T72" s="27">
        <f>VLOOKUP($A:$A,'3-Türkiye İhracat Göstergeleri'!$A:$P,7,0)</f>
        <v>0</v>
      </c>
      <c r="U72" s="27">
        <f>VLOOKUP($A:$A,'3-Türkiye İhracat Göstergeleri'!$A:$P,8,0)</f>
        <v>0</v>
      </c>
      <c r="V72" s="27">
        <f>VLOOKUP($A:$A,'3-Türkiye İhracat Göstergeleri'!$A:$P,9,0)</f>
        <v>0</v>
      </c>
      <c r="W72" s="27">
        <f>VLOOKUP($A:$A,'3-Türkiye İhracat Göstergeleri'!$A:$P,10,0)</f>
        <v>0</v>
      </c>
      <c r="X72" s="27">
        <f>VLOOKUP($A:$A,'3-Türkiye İhracat Göstergeleri'!$A:$P,11,0)</f>
        <v>69</v>
      </c>
      <c r="Y72" s="27">
        <f>VLOOKUP($A:$A,'3-Türkiye İhracat Göstergeleri'!$A:$P,12,0)</f>
        <v>0.18848159197638803</v>
      </c>
      <c r="Z72" s="27">
        <f>VLOOKUP($A:$A,'3-Türkiye İhracat Göstergeleri'!$A:$P,13,0)</f>
        <v>57</v>
      </c>
      <c r="AA72" s="27">
        <f>VLOOKUP($A:$A,'3-Türkiye İhracat Göstergeleri'!$A:$P,14,0)</f>
        <v>1981</v>
      </c>
      <c r="AB72" s="27" t="str">
        <f>VLOOKUP($A:$A,'3-Türkiye İhracat Göstergeleri'!$A:$P,15,0)</f>
        <v>0.29</v>
      </c>
      <c r="AC72" s="27">
        <f>VLOOKUP($A:$A,'3-Türkiye İhracat Göstergeleri'!$A:$P,16,0)</f>
        <v>45799</v>
      </c>
      <c r="AD72" s="27">
        <f>VLOOKUP($A:$A,'4-Dünya İthalat Göstergeleri'!$A:$M,2,0)</f>
        <v>2366</v>
      </c>
      <c r="AE72" s="28">
        <f>VLOOKUP($A:$A,'4-Dünya İthalat Göstergeleri'!$A:$M,3,0)</f>
        <v>-2366</v>
      </c>
      <c r="AF72" s="27">
        <f>VLOOKUP($A:$A,'4-Dünya İthalat Göstergeleri'!$A:$M,4,0)</f>
        <v>1332</v>
      </c>
      <c r="AG72" s="27" t="str">
        <f>VLOOKUP($A:$A,'4-Dünya İthalat Göstergeleri'!$A:$M,5,0)</f>
        <v>Tons</v>
      </c>
      <c r="AH72" s="27">
        <f>VLOOKUP($A:$A,'4-Dünya İthalat Göstergeleri'!$A:$M,6,0)</f>
        <v>1776</v>
      </c>
      <c r="AI72" s="27">
        <f>VLOOKUP($A:$A,'4-Dünya İthalat Göstergeleri'!$A:$M,7,0)</f>
        <v>57</v>
      </c>
      <c r="AJ72" s="27">
        <f>VLOOKUP($A:$A,'4-Dünya İthalat Göstergeleri'!$A:$M,8,0)</f>
        <v>28</v>
      </c>
      <c r="AK72" s="27">
        <f>VLOOKUP($A:$A,'4-Dünya İthalat Göstergeleri'!$A:$M,9,0)</f>
        <v>309</v>
      </c>
      <c r="AL72" s="27">
        <f>VLOOKUP($A:$A,'4-Dünya İthalat Göstergeleri'!$A:$M,10,0)</f>
        <v>0.18848159197638803</v>
      </c>
      <c r="AM72" s="27">
        <f>VLOOKUP($A:$A,'4-Dünya İthalat Göstergeleri'!$A:$M,11,0)</f>
        <v>1981</v>
      </c>
      <c r="AN72" s="27" t="str">
        <f>VLOOKUP($A:$A,'4-Dünya İthalat Göstergeleri'!$A:$M,12,0)</f>
        <v>0.29</v>
      </c>
      <c r="AO72" s="27">
        <f>VLOOKUP($A:$A,'4-Dünya İthalat Göstergeleri'!$A:$M,13,0)</f>
        <v>45432</v>
      </c>
      <c r="AP72" s="9" t="e">
        <f>VLOOKUP($A:$A,'5-Dünya Yıllar İhracatı'!$A:$H,2,0)</f>
        <v>#N/A</v>
      </c>
      <c r="AQ72" s="9" t="e">
        <f>VLOOKUP($A:$A,'5-Dünya Yıllar İhracatı'!$A:$H,3,0)</f>
        <v>#N/A</v>
      </c>
      <c r="AR72" s="9" t="e">
        <f>VLOOKUP($A:$A,'5-Dünya Yıllar İhracatı'!$A:$H,4,0)</f>
        <v>#N/A</v>
      </c>
      <c r="AS72" s="9" t="e">
        <f>VLOOKUP($A:$A,'5-Dünya Yıllar İhracatı'!$A:$H,5,0)</f>
        <v>#N/A</v>
      </c>
      <c r="AT72" s="10" t="e">
        <f>VLOOKUP($A:$A,'5-Dünya Yıllar İhracatı'!$A:$H,6,0)</f>
        <v>#N/A</v>
      </c>
      <c r="AU72" s="10" t="e">
        <f>VLOOKUP($A:$A,'5-Dünya Yıllar İhracatı'!$A:$H,7,0)</f>
        <v>#N/A</v>
      </c>
      <c r="AV72" s="10" t="e">
        <f>VLOOKUP($A:$A,'5-Dünya Yıllar İhracatı'!$A:$H,8,0)</f>
        <v>#N/A</v>
      </c>
      <c r="AW72" s="9" t="e">
        <f>VLOOKUP($A:$A,'6-Türkiye Yıllar İhracatı'!$A:$H,2,0)</f>
        <v>#N/A</v>
      </c>
      <c r="AX72" s="9" t="e">
        <f>VLOOKUP($A:$A,'6-Türkiye Yıllar İhracatı'!$A:$H,3,0)</f>
        <v>#N/A</v>
      </c>
      <c r="AY72" s="9" t="e">
        <f>VLOOKUP($A:$A,'6-Türkiye Yıllar İhracatı'!$A:$H,4,0)</f>
        <v>#N/A</v>
      </c>
      <c r="AZ72" s="9" t="e">
        <f>VLOOKUP($A:$A,'6-Türkiye Yıllar İhracatı'!$A:$H,5,0)</f>
        <v>#N/A</v>
      </c>
      <c r="BA72" s="10" t="e">
        <f>VLOOKUP($A:$A,'6-Türkiye Yıllar İhracatı'!$A:$H,6,0)</f>
        <v>#N/A</v>
      </c>
      <c r="BB72" s="9" t="e">
        <f>VLOOKUP($A:$A,'6-Türkiye Yıllar İhracatı'!$A:$H,7,0)</f>
        <v>#N/A</v>
      </c>
      <c r="BC72" s="10" t="e">
        <f>VLOOKUP($A:$A,'6-Türkiye Yıllar İhracatı'!$A:$H,8,0)</f>
        <v>#N/A</v>
      </c>
      <c r="BD72" s="9" t="e">
        <f>VLOOKUP($A:$A,'7-Türkiye Çeyrek Yıllar İhracat'!$A:$G,2,0)</f>
        <v>#N/A</v>
      </c>
      <c r="BE72" s="9" t="e">
        <f>VLOOKUP($A:$A,'7-Türkiye Çeyrek Yıllar İhracat'!$A:$G,3,0)</f>
        <v>#N/A</v>
      </c>
      <c r="BF72" s="9" t="e">
        <f>VLOOKUP($A:$A,'7-Türkiye Çeyrek Yıllar İhracat'!$A:$G,4,0)</f>
        <v>#N/A</v>
      </c>
      <c r="BG72" s="9" t="e">
        <f>VLOOKUP($A:$A,'7-Türkiye Çeyrek Yıllar İhracat'!$A:$G,5,0)</f>
        <v>#N/A</v>
      </c>
      <c r="BH72" s="10" t="e">
        <f>VLOOKUP($A:$A,'7-Türkiye Çeyrek Yıllar İhracat'!$A:$G,6,0)</f>
        <v>#N/A</v>
      </c>
      <c r="BI72" s="12" t="e">
        <f>VLOOKUP($A:$A,'7-Türkiye Çeyrek Yıllar İhracat'!$A:$G,7,0)</f>
        <v>#N/A</v>
      </c>
      <c r="BJ72" s="9" t="e">
        <f>VLOOKUP($A:$A,'8-Türkiye Yıllar İhracat Birim '!$A:$H,2,0)</f>
        <v>#N/A</v>
      </c>
      <c r="BK72" s="9" t="e">
        <f>VLOOKUP($A:$A,'8-Türkiye Yıllar İhracat Birim '!$A:$H,3,0)</f>
        <v>#N/A</v>
      </c>
      <c r="BL72" s="9" t="e">
        <f>VLOOKUP($A:$A,'8-Türkiye Yıllar İhracat Birim '!$A:$H,4,0)</f>
        <v>#N/A</v>
      </c>
      <c r="BM72" s="9" t="e">
        <f>VLOOKUP($A:$A,'8-Türkiye Yıllar İhracat Birim '!$A:$H,5,0)</f>
        <v>#N/A</v>
      </c>
      <c r="BN72" s="9" t="e">
        <f>VLOOKUP($A:$A,'8-Türkiye Yıllar İhracat Birim '!$A:$H,6,0)</f>
        <v>#N/A</v>
      </c>
      <c r="BO72" s="9" t="e">
        <f>VLOOKUP($A:$A,'8-Türkiye Yıllar İhracat Birim '!$A:$H,7,0)</f>
        <v>#N/A</v>
      </c>
      <c r="BP72" s="10" t="e">
        <f>VLOOKUP($A:$A,'8-Türkiye Yıllar İhracat Birim '!$A:$H,8,0)</f>
        <v>#N/A</v>
      </c>
      <c r="BQ72" s="2">
        <f>VLOOKUP($A:$A,'9-Dünya Yıllar İthaları Birim F'!$A:$N,2,0)</f>
        <v>753</v>
      </c>
      <c r="BR72" s="2" t="str">
        <f>VLOOKUP($A:$A,'9-Dünya Yıllar İthaları Birim F'!$A:$N,3,0)</f>
        <v>US Dollar/Tons</v>
      </c>
      <c r="BS72" s="2">
        <f>VLOOKUP($A:$A,'9-Dünya Yıllar İthaları Birim F'!$A:$N,4,0)</f>
        <v>1255</v>
      </c>
      <c r="BT72" s="2" t="str">
        <f>VLOOKUP($A:$A,'9-Dünya Yıllar İthaları Birim F'!$A:$N,5,0)</f>
        <v>US Dollar/Tons</v>
      </c>
      <c r="BU72" s="2">
        <f>VLOOKUP($A:$A,'9-Dünya Yıllar İthaları Birim F'!$A:$N,6,0)</f>
        <v>964</v>
      </c>
      <c r="BV72" s="2" t="str">
        <f>VLOOKUP($A:$A,'9-Dünya Yıllar İthaları Birim F'!$A:$N,7,0)</f>
        <v>US Dollar/Tons</v>
      </c>
      <c r="BW72" s="2">
        <f>VLOOKUP($A:$A,'9-Dünya Yıllar İthaları Birim F'!$A:$N,8,0)</f>
        <v>1651</v>
      </c>
      <c r="BX72" s="2" t="str">
        <f>VLOOKUP($A:$A,'9-Dünya Yıllar İthaları Birim F'!$A:$N,9,0)</f>
        <v>US Dollar/Tons</v>
      </c>
      <c r="BY72" s="2">
        <f>VLOOKUP($A:$A,'9-Dünya Yıllar İthaları Birim F'!$A:$N,10,0)</f>
        <v>1776</v>
      </c>
      <c r="BZ72" s="2" t="str">
        <f>VLOOKUP($A:$A,'9-Dünya Yıllar İthaları Birim F'!$A:$N,11,0)</f>
        <v>US Dollar/Tons</v>
      </c>
      <c r="CA72" s="2">
        <f>VLOOKUP($A:$A,'9-Dünya Yıllar İthaları Birim F'!$A:$N,12,0)</f>
        <v>2366</v>
      </c>
      <c r="CB72" s="2">
        <f>VLOOKUP($A:$A,'9-Dünya Yıllar İthaları Birim F'!$A:$N,13,0)</f>
        <v>1332</v>
      </c>
      <c r="CC72" s="2" t="str">
        <f>VLOOKUP($A:$A,'9-Dünya Yıllar İthaları Birim F'!$A:$N,14,0)</f>
        <v>Tons</v>
      </c>
    </row>
    <row r="73" spans="1:81" x14ac:dyDescent="0.3">
      <c r="A73" s="6" t="s">
        <v>82</v>
      </c>
      <c r="B73" s="11">
        <v>4262</v>
      </c>
      <c r="C73" s="11">
        <v>3164</v>
      </c>
      <c r="D73" s="11">
        <v>2853</v>
      </c>
      <c r="E73" s="11">
        <v>3553</v>
      </c>
      <c r="F73" s="50">
        <v>2341</v>
      </c>
      <c r="G73" s="50">
        <f t="shared" si="2"/>
        <v>-34.112018012946805</v>
      </c>
      <c r="H73" s="50">
        <f t="shared" si="3"/>
        <v>0.18649077105688724</v>
      </c>
      <c r="I73" s="11">
        <f>VLOOKUP($A:$A,'2-Dünya Çeyrek Yıllar İthalatı'!$A:$G,2,0)</f>
        <v>519</v>
      </c>
      <c r="J73" s="11">
        <f>VLOOKUP($A:$A,'2-Dünya Çeyrek Yıllar İthalatı'!$A:$G,3,0)</f>
        <v>509</v>
      </c>
      <c r="K73" s="11">
        <f>VLOOKUP($A:$A,'2-Dünya Çeyrek Yıllar İthalatı'!$A:$G,4,0)</f>
        <v>531</v>
      </c>
      <c r="L73" s="11">
        <f>VLOOKUP($A:$A,'2-Dünya Çeyrek Yıllar İthalatı'!$A:$G,5,0)</f>
        <v>803</v>
      </c>
      <c r="M73" s="12">
        <f>VLOOKUP($A:$A,'2-Dünya Çeyrek Yıllar İthalatı'!$A:$G,6,0)</f>
        <v>0</v>
      </c>
      <c r="N73" s="12">
        <f>VLOOKUP($A:$A,'2-Dünya Çeyrek Yıllar İthalatı'!$A:$G,7,0)</f>
        <v>-100</v>
      </c>
      <c r="O73" s="6">
        <f>VLOOKUP($A:$A,'3-Türkiye İhracat Göstergeleri'!$A:$P,2,0)</f>
        <v>0</v>
      </c>
      <c r="P73" s="25">
        <f>VLOOKUP($A:$A,'3-Türkiye İhracat Göstergeleri'!$A:$P,3,0)</f>
        <v>0</v>
      </c>
      <c r="Q73" s="25">
        <f>VLOOKUP($A:$A,'3-Türkiye İhracat Göstergeleri'!$A:$P,4,0)</f>
        <v>0</v>
      </c>
      <c r="R73" s="25">
        <f>VLOOKUP($A:$A,'3-Türkiye İhracat Göstergeleri'!$A:$P,5,0)</f>
        <v>0</v>
      </c>
      <c r="S73" s="25">
        <f>VLOOKUP($A:$A,'3-Türkiye İhracat Göstergeleri'!$A:$P,6,0)</f>
        <v>0</v>
      </c>
      <c r="T73" s="25">
        <f>VLOOKUP($A:$A,'3-Türkiye İhracat Göstergeleri'!$A:$P,7,0)</f>
        <v>0</v>
      </c>
      <c r="U73" s="25">
        <f>VLOOKUP($A:$A,'3-Türkiye İhracat Göstergeleri'!$A:$P,8,0)</f>
        <v>0</v>
      </c>
      <c r="V73" s="25">
        <f>VLOOKUP($A:$A,'3-Türkiye İhracat Göstergeleri'!$A:$P,9,0)</f>
        <v>0</v>
      </c>
      <c r="W73" s="25">
        <f>VLOOKUP($A:$A,'3-Türkiye İhracat Göstergeleri'!$A:$P,10,0)</f>
        <v>0</v>
      </c>
      <c r="X73" s="25">
        <f>VLOOKUP($A:$A,'3-Türkiye İhracat Göstergeleri'!$A:$P,11,0)</f>
        <v>70</v>
      </c>
      <c r="Y73" s="25">
        <f>VLOOKUP($A:$A,'3-Türkiye İhracat Göstergeleri'!$A:$P,12,0)</f>
        <v>0.18649002824037378</v>
      </c>
      <c r="Z73" s="25">
        <f>VLOOKUP($A:$A,'3-Türkiye İhracat Göstergeleri'!$A:$P,13,0)</f>
        <v>-10</v>
      </c>
      <c r="AA73" s="25">
        <f>VLOOKUP($A:$A,'3-Türkiye İhracat Göstergeleri'!$A:$P,14,0)</f>
        <v>11983</v>
      </c>
      <c r="AB73" s="25" t="str">
        <f>VLOOKUP($A:$A,'3-Türkiye İhracat Göstergeleri'!$A:$P,15,0)</f>
        <v>0.33</v>
      </c>
      <c r="AC73" s="25">
        <f>VLOOKUP($A:$A,'3-Türkiye İhracat Göstergeleri'!$A:$P,16,0)</f>
        <v>11</v>
      </c>
      <c r="AD73" s="25">
        <f>VLOOKUP($A:$A,'4-Dünya İthalat Göstergeleri'!$A:$M,2,0)</f>
        <v>2341</v>
      </c>
      <c r="AE73" s="25">
        <f>VLOOKUP($A:$A,'4-Dünya İthalat Göstergeleri'!$A:$M,3,0)</f>
        <v>2236</v>
      </c>
      <c r="AF73" s="25">
        <f>VLOOKUP($A:$A,'4-Dünya İthalat Göstergeleri'!$A:$M,4,0)</f>
        <v>1004</v>
      </c>
      <c r="AG73" s="25" t="str">
        <f>VLOOKUP($A:$A,'4-Dünya İthalat Göstergeleri'!$A:$M,5,0)</f>
        <v>Tons</v>
      </c>
      <c r="AH73" s="25">
        <f>VLOOKUP($A:$A,'4-Dünya İthalat Göstergeleri'!$A:$M,6,0)</f>
        <v>2332</v>
      </c>
      <c r="AI73" s="25">
        <f>VLOOKUP($A:$A,'4-Dünya İthalat Göstergeleri'!$A:$M,7,0)</f>
        <v>-10</v>
      </c>
      <c r="AJ73" s="25">
        <f>VLOOKUP($A:$A,'4-Dünya İthalat Göstergeleri'!$A:$M,8,0)</f>
        <v>-8</v>
      </c>
      <c r="AK73" s="25">
        <f>VLOOKUP($A:$A,'4-Dünya İthalat Göstergeleri'!$A:$M,9,0)</f>
        <v>-34</v>
      </c>
      <c r="AL73" s="25">
        <f>VLOOKUP($A:$A,'4-Dünya İthalat Göstergeleri'!$A:$M,10,0)</f>
        <v>0.18649002824037378</v>
      </c>
      <c r="AM73" s="25">
        <f>VLOOKUP($A:$A,'4-Dünya İthalat Göstergeleri'!$A:$M,11,0)</f>
        <v>11983</v>
      </c>
      <c r="AN73" s="25" t="str">
        <f>VLOOKUP($A:$A,'4-Dünya İthalat Göstergeleri'!$A:$M,12,0)</f>
        <v>0.33</v>
      </c>
      <c r="AO73" s="25">
        <f>VLOOKUP($A:$A,'4-Dünya İthalat Göstergeleri'!$A:$M,13,0)</f>
        <v>45512</v>
      </c>
      <c r="AP73" s="11">
        <f>VLOOKUP($A:$A,'5-Dünya Yıllar İhracatı'!$A:$H,2,0)</f>
        <v>2200</v>
      </c>
      <c r="AQ73" s="11">
        <f>VLOOKUP($A:$A,'5-Dünya Yıllar İhracatı'!$A:$H,3,0)</f>
        <v>2787</v>
      </c>
      <c r="AR73" s="11">
        <f>VLOOKUP($A:$A,'5-Dünya Yıllar İhracatı'!$A:$H,4,0)</f>
        <v>3971</v>
      </c>
      <c r="AS73" s="11">
        <f>VLOOKUP($A:$A,'5-Dünya Yıllar İhracatı'!$A:$H,5,0)</f>
        <v>4540</v>
      </c>
      <c r="AT73" s="12">
        <f>VLOOKUP($A:$A,'5-Dünya Yıllar İhracatı'!$A:$H,6,0)</f>
        <v>4577</v>
      </c>
      <c r="AU73" s="12">
        <f>VLOOKUP($A:$A,'5-Dünya Yıllar İhracatı'!$A:$H,7,0)</f>
        <v>0.81497797356828194</v>
      </c>
      <c r="AV73" s="12">
        <f>VLOOKUP($A:$A,'5-Dünya Yıllar İhracatı'!$A:$H,8,0)</f>
        <v>0.4229273372579857</v>
      </c>
      <c r="AW73" s="11">
        <f>VLOOKUP($A:$A,'6-Türkiye Yıllar İhracatı'!$A:$H,2,0)</f>
        <v>0</v>
      </c>
      <c r="AX73" s="11">
        <f>VLOOKUP($A:$A,'6-Türkiye Yıllar İhracatı'!$A:$H,3,0)</f>
        <v>11</v>
      </c>
      <c r="AY73" s="11">
        <f>VLOOKUP($A:$A,'6-Türkiye Yıllar İhracatı'!$A:$H,4,0)</f>
        <v>0</v>
      </c>
      <c r="AZ73" s="11">
        <f>VLOOKUP($A:$A,'6-Türkiye Yıllar İhracatı'!$A:$H,5,0)</f>
        <v>0</v>
      </c>
      <c r="BA73" s="12">
        <f>VLOOKUP($A:$A,'6-Türkiye Yıllar İhracatı'!$A:$H,6,0)</f>
        <v>0</v>
      </c>
      <c r="BB73" s="11">
        <f>VLOOKUP($A:$A,'6-Türkiye Yıllar İhracatı'!$A:$H,7,0)</f>
        <v>100</v>
      </c>
      <c r="BC73" s="12">
        <f>VLOOKUP($A:$A,'6-Türkiye Yıllar İhracatı'!$A:$H,8,0)</f>
        <v>0</v>
      </c>
      <c r="BD73" s="11" t="e">
        <f>VLOOKUP($A:$A,'7-Türkiye Çeyrek Yıllar İhracat'!$A:$G,2,0)</f>
        <v>#N/A</v>
      </c>
      <c r="BE73" s="11" t="e">
        <f>VLOOKUP($A:$A,'7-Türkiye Çeyrek Yıllar İhracat'!$A:$G,3,0)</f>
        <v>#N/A</v>
      </c>
      <c r="BF73" s="11" t="e">
        <f>VLOOKUP($A:$A,'7-Türkiye Çeyrek Yıllar İhracat'!$A:$G,4,0)</f>
        <v>#N/A</v>
      </c>
      <c r="BG73" s="11" t="e">
        <f>VLOOKUP($A:$A,'7-Türkiye Çeyrek Yıllar İhracat'!$A:$G,5,0)</f>
        <v>#N/A</v>
      </c>
      <c r="BH73" s="12" t="e">
        <f>VLOOKUP($A:$A,'7-Türkiye Çeyrek Yıllar İhracat'!$A:$G,6,0)</f>
        <v>#N/A</v>
      </c>
      <c r="BI73" s="12" t="e">
        <f>VLOOKUP($A:$A,'7-Türkiye Çeyrek Yıllar İhracat'!$A:$G,7,0)</f>
        <v>#N/A</v>
      </c>
      <c r="BJ73" s="11">
        <f>VLOOKUP($A:$A,'8-Türkiye Yıllar İhracat Birim '!$A:$H,2,0)</f>
        <v>0</v>
      </c>
      <c r="BK73" s="11">
        <f>VLOOKUP($A:$A,'8-Türkiye Yıllar İhracat Birim '!$A:$H,3,0)</f>
        <v>2200</v>
      </c>
      <c r="BL73" s="11">
        <f>VLOOKUP($A:$A,'8-Türkiye Yıllar İhracat Birim '!$A:$H,4,0)</f>
        <v>0</v>
      </c>
      <c r="BM73" s="11">
        <f>VLOOKUP($A:$A,'8-Türkiye Yıllar İhracat Birim '!$A:$H,5,0)</f>
        <v>0</v>
      </c>
      <c r="BN73" s="11">
        <f>VLOOKUP($A:$A,'8-Türkiye Yıllar İhracat Birim '!$A:$H,6,0)</f>
        <v>0</v>
      </c>
      <c r="BO73" s="11">
        <f>VLOOKUP($A:$A,'8-Türkiye Yıllar İhracat Birim '!$A:$H,7,0)</f>
        <v>0</v>
      </c>
      <c r="BP73" s="12">
        <f>VLOOKUP($A:$A,'8-Türkiye Yıllar İhracat Birim '!$A:$H,8,0)</f>
        <v>0</v>
      </c>
      <c r="BQ73" s="2">
        <f>VLOOKUP($A:$A,'9-Dünya Yıllar İthaları Birim F'!$A:$N,2,0)</f>
        <v>2669</v>
      </c>
      <c r="BR73" s="2" t="str">
        <f>VLOOKUP($A:$A,'9-Dünya Yıllar İthaları Birim F'!$A:$N,3,0)</f>
        <v>US Dollar/Tons</v>
      </c>
      <c r="BS73" s="2">
        <f>VLOOKUP($A:$A,'9-Dünya Yıllar İthaları Birim F'!$A:$N,4,0)</f>
        <v>2657</v>
      </c>
      <c r="BT73" s="2" t="str">
        <f>VLOOKUP($A:$A,'9-Dünya Yıllar İthaları Birim F'!$A:$N,5,0)</f>
        <v>US Dollar/Tons</v>
      </c>
      <c r="BU73" s="2">
        <f>VLOOKUP($A:$A,'9-Dünya Yıllar İthaları Birim F'!$A:$N,6,0)</f>
        <v>2509</v>
      </c>
      <c r="BV73" s="2" t="str">
        <f>VLOOKUP($A:$A,'9-Dünya Yıllar İthaları Birim F'!$A:$N,7,0)</f>
        <v>US Dollar/Tons</v>
      </c>
      <c r="BW73" s="2">
        <f>VLOOKUP($A:$A,'9-Dünya Yıllar İthaları Birim F'!$A:$N,8,0)</f>
        <v>2632</v>
      </c>
      <c r="BX73" s="2" t="str">
        <f>VLOOKUP($A:$A,'9-Dünya Yıllar İthaları Birim F'!$A:$N,9,0)</f>
        <v>US Dollar/Tons</v>
      </c>
      <c r="BY73" s="2">
        <f>VLOOKUP($A:$A,'9-Dünya Yıllar İthaları Birim F'!$A:$N,10,0)</f>
        <v>2332</v>
      </c>
      <c r="BZ73" s="2" t="str">
        <f>VLOOKUP($A:$A,'9-Dünya Yıllar İthaları Birim F'!$A:$N,11,0)</f>
        <v>US Dollar/Tons</v>
      </c>
      <c r="CA73" s="2">
        <f>VLOOKUP($A:$A,'9-Dünya Yıllar İthaları Birim F'!$A:$N,12,0)</f>
        <v>2341</v>
      </c>
      <c r="CB73" s="2">
        <f>VLOOKUP($A:$A,'9-Dünya Yıllar İthaları Birim F'!$A:$N,13,0)</f>
        <v>1004</v>
      </c>
      <c r="CC73" s="2" t="str">
        <f>VLOOKUP($A:$A,'9-Dünya Yıllar İthaları Birim F'!$A:$N,14,0)</f>
        <v>Tons</v>
      </c>
    </row>
    <row r="74" spans="1:81" x14ac:dyDescent="0.3">
      <c r="A74" s="8" t="s">
        <v>83</v>
      </c>
      <c r="B74" s="9">
        <v>3738</v>
      </c>
      <c r="C74" s="9">
        <v>3834</v>
      </c>
      <c r="D74" s="9">
        <v>3800</v>
      </c>
      <c r="E74" s="9">
        <v>3981</v>
      </c>
      <c r="F74" s="49">
        <v>2324</v>
      </c>
      <c r="G74" s="49">
        <f t="shared" si="2"/>
        <v>-41.62270786234614</v>
      </c>
      <c r="H74" s="49">
        <f t="shared" si="3"/>
        <v>0.18513650232217257</v>
      </c>
      <c r="I74" s="9">
        <f>VLOOKUP($A:$A,'2-Dünya Çeyrek Yıllar İthalatı'!$A:$G,2,0)</f>
        <v>424</v>
      </c>
      <c r="J74" s="9">
        <f>VLOOKUP($A:$A,'2-Dünya Çeyrek Yıllar İthalatı'!$A:$G,3,0)</f>
        <v>429</v>
      </c>
      <c r="K74" s="9">
        <f>VLOOKUP($A:$A,'2-Dünya Çeyrek Yıllar İthalatı'!$A:$G,4,0)</f>
        <v>832</v>
      </c>
      <c r="L74" s="9">
        <f>VLOOKUP($A:$A,'2-Dünya Çeyrek Yıllar İthalatı'!$A:$G,5,0)</f>
        <v>966</v>
      </c>
      <c r="M74" s="10">
        <f>VLOOKUP($A:$A,'2-Dünya Çeyrek Yıllar İthalatı'!$A:$G,6,0)</f>
        <v>957</v>
      </c>
      <c r="N74" s="10">
        <f>VLOOKUP($A:$A,'2-Dünya Çeyrek Yıllar İthalatı'!$A:$G,7,0)</f>
        <v>125.70754716981132</v>
      </c>
      <c r="O74" s="8">
        <f>VLOOKUP($A:$A,'3-Türkiye İhracat Göstergeleri'!$A:$P,2,0)</f>
        <v>935</v>
      </c>
      <c r="P74" s="27">
        <f>VLOOKUP($A:$A,'3-Türkiye İhracat Göstergeleri'!$A:$P,3,0)</f>
        <v>935</v>
      </c>
      <c r="Q74" s="27">
        <f>VLOOKUP($A:$A,'3-Türkiye İhracat Göstergeleri'!$A:$P,4,0)</f>
        <v>1.2339324834375907</v>
      </c>
      <c r="R74" s="27">
        <f>VLOOKUP($A:$A,'3-Türkiye İhracat Göstergeleri'!$A:$P,5,0)</f>
        <v>435</v>
      </c>
      <c r="S74" s="27" t="str">
        <f>VLOOKUP($A:$A,'3-Türkiye İhracat Göstergeleri'!$A:$P,6,0)</f>
        <v>Tons</v>
      </c>
      <c r="T74" s="27">
        <f>VLOOKUP($A:$A,'3-Türkiye İhracat Göstergeleri'!$A:$P,7,0)</f>
        <v>2149</v>
      </c>
      <c r="U74" s="27">
        <f>VLOOKUP($A:$A,'3-Türkiye İhracat Göstergeleri'!$A:$P,8,0)</f>
        <v>-3</v>
      </c>
      <c r="V74" s="27">
        <f>VLOOKUP($A:$A,'3-Türkiye İhracat Göstergeleri'!$A:$P,9,0)</f>
        <v>-8</v>
      </c>
      <c r="W74" s="27">
        <f>VLOOKUP($A:$A,'3-Türkiye İhracat Göstergeleri'!$A:$P,10,0)</f>
        <v>-45</v>
      </c>
      <c r="X74" s="27">
        <f>VLOOKUP($A:$A,'3-Türkiye İhracat Göstergeleri'!$A:$P,11,0)</f>
        <v>71</v>
      </c>
      <c r="Y74" s="27">
        <f>VLOOKUP($A:$A,'3-Türkiye İhracat Göstergeleri'!$A:$P,12,0)</f>
        <v>0.18513576489988409</v>
      </c>
      <c r="Z74" s="27">
        <f>VLOOKUP($A:$A,'3-Türkiye İhracat Göstergeleri'!$A:$P,13,0)</f>
        <v>-9</v>
      </c>
      <c r="AA74" s="27">
        <f>VLOOKUP($A:$A,'3-Türkiye İhracat Göstergeleri'!$A:$P,14,0)</f>
        <v>1041</v>
      </c>
      <c r="AB74" s="27" t="str">
        <f>VLOOKUP($A:$A,'3-Türkiye İhracat Göstergeleri'!$A:$P,15,0)</f>
        <v>0.18</v>
      </c>
      <c r="AC74" s="27">
        <f>VLOOKUP($A:$A,'3-Türkiye İhracat Göstergeleri'!$A:$P,16,0)</f>
        <v>0</v>
      </c>
      <c r="AD74" s="27">
        <f>VLOOKUP($A:$A,'4-Dünya İthalat Göstergeleri'!$A:$M,2,0)</f>
        <v>2324</v>
      </c>
      <c r="AE74" s="27">
        <f>VLOOKUP($A:$A,'4-Dünya İthalat Göstergeleri'!$A:$M,3,0)</f>
        <v>336</v>
      </c>
      <c r="AF74" s="27">
        <f>VLOOKUP($A:$A,'4-Dünya İthalat Göstergeleri'!$A:$M,4,0)</f>
        <v>658</v>
      </c>
      <c r="AG74" s="27" t="str">
        <f>VLOOKUP($A:$A,'4-Dünya İthalat Göstergeleri'!$A:$M,5,0)</f>
        <v>Tons</v>
      </c>
      <c r="AH74" s="27">
        <f>VLOOKUP($A:$A,'4-Dünya İthalat Göstergeleri'!$A:$M,6,0)</f>
        <v>3532</v>
      </c>
      <c r="AI74" s="27">
        <f>VLOOKUP($A:$A,'4-Dünya İthalat Göstergeleri'!$A:$M,7,0)</f>
        <v>-9</v>
      </c>
      <c r="AJ74" s="27">
        <f>VLOOKUP($A:$A,'4-Dünya İthalat Göstergeleri'!$A:$M,8,0)</f>
        <v>-14</v>
      </c>
      <c r="AK74" s="27">
        <f>VLOOKUP($A:$A,'4-Dünya İthalat Göstergeleri'!$A:$M,9,0)</f>
        <v>-42</v>
      </c>
      <c r="AL74" s="27">
        <f>VLOOKUP($A:$A,'4-Dünya İthalat Göstergeleri'!$A:$M,10,0)</f>
        <v>0.18513576489988409</v>
      </c>
      <c r="AM74" s="27">
        <f>VLOOKUP($A:$A,'4-Dünya İthalat Göstergeleri'!$A:$M,11,0)</f>
        <v>1041</v>
      </c>
      <c r="AN74" s="27" t="str">
        <f>VLOOKUP($A:$A,'4-Dünya İthalat Göstergeleri'!$A:$M,12,0)</f>
        <v>0.18</v>
      </c>
      <c r="AO74" s="27">
        <f>VLOOKUP($A:$A,'4-Dünya İthalat Göstergeleri'!$A:$M,13,0)</f>
        <v>45299</v>
      </c>
      <c r="AP74" s="9">
        <f>VLOOKUP($A:$A,'5-Dünya Yıllar İhracatı'!$A:$H,2,0)</f>
        <v>1019</v>
      </c>
      <c r="AQ74" s="9">
        <f>VLOOKUP($A:$A,'5-Dünya Yıllar İhracatı'!$A:$H,3,0)</f>
        <v>1287</v>
      </c>
      <c r="AR74" s="9">
        <f>VLOOKUP($A:$A,'5-Dünya Yıllar İhracatı'!$A:$H,4,0)</f>
        <v>2505</v>
      </c>
      <c r="AS74" s="9">
        <f>VLOOKUP($A:$A,'5-Dünya Yıllar İhracatı'!$A:$H,5,0)</f>
        <v>3025</v>
      </c>
      <c r="AT74" s="10">
        <f>VLOOKUP($A:$A,'5-Dünya Yıllar İhracatı'!$A:$H,6,0)</f>
        <v>2660</v>
      </c>
      <c r="AU74" s="10">
        <f>VLOOKUP($A:$A,'5-Dünya Yıllar İhracatı'!$A:$H,7,0)</f>
        <v>-12.066115702479339</v>
      </c>
      <c r="AV74" s="10">
        <f>VLOOKUP($A:$A,'5-Dünya Yıllar İhracatı'!$A:$H,8,0)</f>
        <v>0.2457912862368892</v>
      </c>
      <c r="AW74" s="9">
        <f>VLOOKUP($A:$A,'6-Türkiye Yıllar İhracatı'!$A:$H,2,0)</f>
        <v>1333</v>
      </c>
      <c r="AX74" s="9">
        <f>VLOOKUP($A:$A,'6-Türkiye Yıllar İhracatı'!$A:$H,3,0)</f>
        <v>1164</v>
      </c>
      <c r="AY74" s="9">
        <f>VLOOKUP($A:$A,'6-Türkiye Yıllar İhracatı'!$A:$H,4,0)</f>
        <v>1304</v>
      </c>
      <c r="AZ74" s="9">
        <f>VLOOKUP($A:$A,'6-Türkiye Yıllar İhracatı'!$A:$H,5,0)</f>
        <v>1704</v>
      </c>
      <c r="BA74" s="10">
        <f>VLOOKUP($A:$A,'6-Türkiye Yıllar İhracatı'!$A:$H,6,0)</f>
        <v>935</v>
      </c>
      <c r="BB74" s="9">
        <f>VLOOKUP($A:$A,'6-Türkiye Yıllar İhracatı'!$A:$H,7,0)</f>
        <v>-45.129107981220656</v>
      </c>
      <c r="BC74" s="10">
        <f>VLOOKUP($A:$A,'6-Türkiye Yıllar İhracatı'!$A:$H,8,0)</f>
        <v>1.2339324834375907</v>
      </c>
      <c r="BD74" s="9">
        <f>VLOOKUP($A:$A,'7-Türkiye Çeyrek Yıllar İhracat'!$A:$G,2,0)</f>
        <v>225</v>
      </c>
      <c r="BE74" s="9">
        <f>VLOOKUP($A:$A,'7-Türkiye Çeyrek Yıllar İhracat'!$A:$G,3,0)</f>
        <v>117</v>
      </c>
      <c r="BF74" s="9">
        <f>VLOOKUP($A:$A,'7-Türkiye Çeyrek Yıllar İhracat'!$A:$G,4,0)</f>
        <v>113</v>
      </c>
      <c r="BG74" s="9">
        <f>VLOOKUP($A:$A,'7-Türkiye Çeyrek Yıllar İhracat'!$A:$G,5,0)</f>
        <v>147</v>
      </c>
      <c r="BH74" s="10">
        <f>VLOOKUP($A:$A,'7-Türkiye Çeyrek Yıllar İhracat'!$A:$G,6,0)</f>
        <v>166</v>
      </c>
      <c r="BI74" s="12">
        <f>VLOOKUP($A:$A,'7-Türkiye Çeyrek Yıllar İhracat'!$A:$G,7,0)</f>
        <v>-26.222222222222225</v>
      </c>
      <c r="BJ74" s="9">
        <f>VLOOKUP($A:$A,'8-Türkiye Yıllar İhracat Birim '!$A:$H,2,0)</f>
        <v>1885</v>
      </c>
      <c r="BK74" s="9">
        <f>VLOOKUP($A:$A,'8-Türkiye Yıllar İhracat Birim '!$A:$H,3,0)</f>
        <v>1887</v>
      </c>
      <c r="BL74" s="9">
        <f>VLOOKUP($A:$A,'8-Türkiye Yıllar İhracat Birim '!$A:$H,4,0)</f>
        <v>2484</v>
      </c>
      <c r="BM74" s="9">
        <f>VLOOKUP($A:$A,'8-Türkiye Yıllar İhracat Birim '!$A:$H,5,0)</f>
        <v>2539</v>
      </c>
      <c r="BN74" s="9">
        <f>VLOOKUP($A:$A,'8-Türkiye Yıllar İhracat Birim '!$A:$H,6,0)</f>
        <v>2149</v>
      </c>
      <c r="BO74" s="9">
        <f>VLOOKUP($A:$A,'8-Türkiye Yıllar İhracat Birim '!$A:$H,7,0)</f>
        <v>935</v>
      </c>
      <c r="BP74" s="10">
        <f>VLOOKUP($A:$A,'8-Türkiye Yıllar İhracat Birim '!$A:$H,8,0)</f>
        <v>435</v>
      </c>
      <c r="BQ74" s="2">
        <f>VLOOKUP($A:$A,'9-Dünya Yıllar İthaları Birim F'!$A:$N,2,0)</f>
        <v>2858</v>
      </c>
      <c r="BR74" s="2" t="str">
        <f>VLOOKUP($A:$A,'9-Dünya Yıllar İthaları Birim F'!$A:$N,3,0)</f>
        <v>US Dollar/Tons</v>
      </c>
      <c r="BS74" s="2">
        <f>VLOOKUP($A:$A,'9-Dünya Yıllar İthaları Birim F'!$A:$N,4,0)</f>
        <v>2931</v>
      </c>
      <c r="BT74" s="2" t="str">
        <f>VLOOKUP($A:$A,'9-Dünya Yıllar İthaları Birim F'!$A:$N,5,0)</f>
        <v>US Dollar/Tons</v>
      </c>
      <c r="BU74" s="2">
        <f>VLOOKUP($A:$A,'9-Dünya Yıllar İthaları Birim F'!$A:$N,6,0)</f>
        <v>3616</v>
      </c>
      <c r="BV74" s="2" t="str">
        <f>VLOOKUP($A:$A,'9-Dünya Yıllar İthaları Birim F'!$A:$N,7,0)</f>
        <v>US Dollar/Tons</v>
      </c>
      <c r="BW74" s="2">
        <f>VLOOKUP($A:$A,'9-Dünya Yıllar İthaları Birim F'!$A:$N,8,0)</f>
        <v>3447</v>
      </c>
      <c r="BX74" s="2" t="str">
        <f>VLOOKUP($A:$A,'9-Dünya Yıllar İthaları Birim F'!$A:$N,9,0)</f>
        <v>US Dollar/Tons</v>
      </c>
      <c r="BY74" s="2">
        <f>VLOOKUP($A:$A,'9-Dünya Yıllar İthaları Birim F'!$A:$N,10,0)</f>
        <v>3532</v>
      </c>
      <c r="BZ74" s="2" t="str">
        <f>VLOOKUP($A:$A,'9-Dünya Yıllar İthaları Birim F'!$A:$N,11,0)</f>
        <v>US Dollar/Tons</v>
      </c>
      <c r="CA74" s="2">
        <f>VLOOKUP($A:$A,'9-Dünya Yıllar İthaları Birim F'!$A:$N,12,0)</f>
        <v>2324</v>
      </c>
      <c r="CB74" s="2">
        <f>VLOOKUP($A:$A,'9-Dünya Yıllar İthaları Birim F'!$A:$N,13,0)</f>
        <v>658</v>
      </c>
      <c r="CC74" s="2" t="str">
        <f>VLOOKUP($A:$A,'9-Dünya Yıllar İthaları Birim F'!$A:$N,14,0)</f>
        <v>Tons</v>
      </c>
    </row>
    <row r="75" spans="1:81" x14ac:dyDescent="0.3">
      <c r="A75" s="6" t="s">
        <v>84</v>
      </c>
      <c r="B75" s="11">
        <v>1506</v>
      </c>
      <c r="C75" s="11">
        <v>1053</v>
      </c>
      <c r="D75" s="11">
        <v>1441</v>
      </c>
      <c r="E75" s="11">
        <v>2042</v>
      </c>
      <c r="F75" s="50">
        <v>2314</v>
      </c>
      <c r="G75" s="50">
        <f t="shared" si="2"/>
        <v>13.320274240940256</v>
      </c>
      <c r="H75" s="50">
        <f t="shared" si="3"/>
        <v>0.18433987365469334</v>
      </c>
      <c r="I75" s="11">
        <f>VLOOKUP($A:$A,'2-Dünya Çeyrek Yıllar İthalatı'!$A:$G,2,0)</f>
        <v>394</v>
      </c>
      <c r="J75" s="11">
        <f>VLOOKUP($A:$A,'2-Dünya Çeyrek Yıllar İthalatı'!$A:$G,3,0)</f>
        <v>305</v>
      </c>
      <c r="K75" s="11">
        <f>VLOOKUP($A:$A,'2-Dünya Çeyrek Yıllar İthalatı'!$A:$G,4,0)</f>
        <v>228</v>
      </c>
      <c r="L75" s="11">
        <f>VLOOKUP($A:$A,'2-Dünya Çeyrek Yıllar İthalatı'!$A:$G,5,0)</f>
        <v>270</v>
      </c>
      <c r="M75" s="12">
        <f>VLOOKUP($A:$A,'2-Dünya Çeyrek Yıllar İthalatı'!$A:$G,6,0)</f>
        <v>0</v>
      </c>
      <c r="N75" s="12">
        <f>VLOOKUP($A:$A,'2-Dünya Çeyrek Yıllar İthalatı'!$A:$G,7,0)</f>
        <v>-100</v>
      </c>
      <c r="O75" s="6">
        <f>VLOOKUP($A:$A,'3-Türkiye İhracat Göstergeleri'!$A:$P,2,0)</f>
        <v>0</v>
      </c>
      <c r="P75" s="25">
        <f>VLOOKUP($A:$A,'3-Türkiye İhracat Göstergeleri'!$A:$P,3,0)</f>
        <v>0</v>
      </c>
      <c r="Q75" s="25">
        <f>VLOOKUP($A:$A,'3-Türkiye İhracat Göstergeleri'!$A:$P,4,0)</f>
        <v>0</v>
      </c>
      <c r="R75" s="25">
        <f>VLOOKUP($A:$A,'3-Türkiye İhracat Göstergeleri'!$A:$P,5,0)</f>
        <v>0</v>
      </c>
      <c r="S75" s="25">
        <f>VLOOKUP($A:$A,'3-Türkiye İhracat Göstergeleri'!$A:$P,6,0)</f>
        <v>0</v>
      </c>
      <c r="T75" s="25">
        <f>VLOOKUP($A:$A,'3-Türkiye İhracat Göstergeleri'!$A:$P,7,0)</f>
        <v>0</v>
      </c>
      <c r="U75" s="25">
        <f>VLOOKUP($A:$A,'3-Türkiye İhracat Göstergeleri'!$A:$P,8,0)</f>
        <v>0</v>
      </c>
      <c r="V75" s="25">
        <f>VLOOKUP($A:$A,'3-Türkiye İhracat Göstergeleri'!$A:$P,9,0)</f>
        <v>0</v>
      </c>
      <c r="W75" s="25">
        <f>VLOOKUP($A:$A,'3-Türkiye İhracat Göstergeleri'!$A:$P,10,0)</f>
        <v>0</v>
      </c>
      <c r="X75" s="25">
        <f>VLOOKUP($A:$A,'3-Türkiye İhracat Göstergeleri'!$A:$P,11,0)</f>
        <v>72</v>
      </c>
      <c r="Y75" s="25">
        <f>VLOOKUP($A:$A,'3-Türkiye İhracat Göstergeleri'!$A:$P,12,0)</f>
        <v>0.18433913940547841</v>
      </c>
      <c r="Z75" s="25">
        <f>VLOOKUP($A:$A,'3-Türkiye İhracat Göstergeleri'!$A:$P,13,0)</f>
        <v>16</v>
      </c>
      <c r="AA75" s="25">
        <f>VLOOKUP($A:$A,'3-Türkiye İhracat Göstergeleri'!$A:$P,14,0)</f>
        <v>1653</v>
      </c>
      <c r="AB75" s="25" t="str">
        <f>VLOOKUP($A:$A,'3-Türkiye İhracat Göstergeleri'!$A:$P,15,0)</f>
        <v>0.98</v>
      </c>
      <c r="AC75" s="25">
        <f>VLOOKUP($A:$A,'3-Türkiye İhracat Göstergeleri'!$A:$P,16,0)</f>
        <v>5</v>
      </c>
      <c r="AD75" s="25">
        <f>VLOOKUP($A:$A,'4-Dünya İthalat Göstergeleri'!$A:$M,2,0)</f>
        <v>2314</v>
      </c>
      <c r="AE75" s="29">
        <f>VLOOKUP($A:$A,'4-Dünya İthalat Göstergeleri'!$A:$M,3,0)</f>
        <v>-2314</v>
      </c>
      <c r="AF75" s="25">
        <f>VLOOKUP($A:$A,'4-Dünya İthalat Göstergeleri'!$A:$M,4,0)</f>
        <v>900</v>
      </c>
      <c r="AG75" s="25" t="str">
        <f>VLOOKUP($A:$A,'4-Dünya İthalat Göstergeleri'!$A:$M,5,0)</f>
        <v>Tons</v>
      </c>
      <c r="AH75" s="25">
        <f>VLOOKUP($A:$A,'4-Dünya İthalat Göstergeleri'!$A:$M,6,0)</f>
        <v>2571</v>
      </c>
      <c r="AI75" s="25">
        <f>VLOOKUP($A:$A,'4-Dünya İthalat Göstergeleri'!$A:$M,7,0)</f>
        <v>16</v>
      </c>
      <c r="AJ75" s="25">
        <f>VLOOKUP($A:$A,'4-Dünya İthalat Göstergeleri'!$A:$M,8,0)</f>
        <v>0</v>
      </c>
      <c r="AK75" s="25">
        <f>VLOOKUP($A:$A,'4-Dünya İthalat Göstergeleri'!$A:$M,9,0)</f>
        <v>13</v>
      </c>
      <c r="AL75" s="25">
        <f>VLOOKUP($A:$A,'4-Dünya İthalat Göstergeleri'!$A:$M,10,0)</f>
        <v>0.18433913940547841</v>
      </c>
      <c r="AM75" s="25">
        <f>VLOOKUP($A:$A,'4-Dünya İthalat Göstergeleri'!$A:$M,11,0)</f>
        <v>1653</v>
      </c>
      <c r="AN75" s="25" t="str">
        <f>VLOOKUP($A:$A,'4-Dünya İthalat Göstergeleri'!$A:$M,12,0)</f>
        <v>0.98</v>
      </c>
      <c r="AO75" s="25">
        <f>VLOOKUP($A:$A,'4-Dünya İthalat Göstergeleri'!$A:$M,13,0)</f>
        <v>5</v>
      </c>
      <c r="AP75" s="11" t="e">
        <f>VLOOKUP($A:$A,'5-Dünya Yıllar İhracatı'!$A:$H,2,0)</f>
        <v>#N/A</v>
      </c>
      <c r="AQ75" s="11" t="e">
        <f>VLOOKUP($A:$A,'5-Dünya Yıllar İhracatı'!$A:$H,3,0)</f>
        <v>#N/A</v>
      </c>
      <c r="AR75" s="11" t="e">
        <f>VLOOKUP($A:$A,'5-Dünya Yıllar İhracatı'!$A:$H,4,0)</f>
        <v>#N/A</v>
      </c>
      <c r="AS75" s="11" t="e">
        <f>VLOOKUP($A:$A,'5-Dünya Yıllar İhracatı'!$A:$H,5,0)</f>
        <v>#N/A</v>
      </c>
      <c r="AT75" s="12" t="e">
        <f>VLOOKUP($A:$A,'5-Dünya Yıllar İhracatı'!$A:$H,6,0)</f>
        <v>#N/A</v>
      </c>
      <c r="AU75" s="12" t="e">
        <f>VLOOKUP($A:$A,'5-Dünya Yıllar İhracatı'!$A:$H,7,0)</f>
        <v>#N/A</v>
      </c>
      <c r="AV75" s="12" t="e">
        <f>VLOOKUP($A:$A,'5-Dünya Yıllar İhracatı'!$A:$H,8,0)</f>
        <v>#N/A</v>
      </c>
      <c r="AW75" s="11" t="e">
        <f>VLOOKUP($A:$A,'6-Türkiye Yıllar İhracatı'!$A:$H,2,0)</f>
        <v>#N/A</v>
      </c>
      <c r="AX75" s="11" t="e">
        <f>VLOOKUP($A:$A,'6-Türkiye Yıllar İhracatı'!$A:$H,3,0)</f>
        <v>#N/A</v>
      </c>
      <c r="AY75" s="11" t="e">
        <f>VLOOKUP($A:$A,'6-Türkiye Yıllar İhracatı'!$A:$H,4,0)</f>
        <v>#N/A</v>
      </c>
      <c r="AZ75" s="11" t="e">
        <f>VLOOKUP($A:$A,'6-Türkiye Yıllar İhracatı'!$A:$H,5,0)</f>
        <v>#N/A</v>
      </c>
      <c r="BA75" s="12" t="e">
        <f>VLOOKUP($A:$A,'6-Türkiye Yıllar İhracatı'!$A:$H,6,0)</f>
        <v>#N/A</v>
      </c>
      <c r="BB75" s="11" t="e">
        <f>VLOOKUP($A:$A,'6-Türkiye Yıllar İhracatı'!$A:$H,7,0)</f>
        <v>#N/A</v>
      </c>
      <c r="BC75" s="12" t="e">
        <f>VLOOKUP($A:$A,'6-Türkiye Yıllar İhracatı'!$A:$H,8,0)</f>
        <v>#N/A</v>
      </c>
      <c r="BD75" s="11" t="e">
        <f>VLOOKUP($A:$A,'7-Türkiye Çeyrek Yıllar İhracat'!$A:$G,2,0)</f>
        <v>#N/A</v>
      </c>
      <c r="BE75" s="11" t="e">
        <f>VLOOKUP($A:$A,'7-Türkiye Çeyrek Yıllar İhracat'!$A:$G,3,0)</f>
        <v>#N/A</v>
      </c>
      <c r="BF75" s="11" t="e">
        <f>VLOOKUP($A:$A,'7-Türkiye Çeyrek Yıllar İhracat'!$A:$G,4,0)</f>
        <v>#N/A</v>
      </c>
      <c r="BG75" s="11" t="e">
        <f>VLOOKUP($A:$A,'7-Türkiye Çeyrek Yıllar İhracat'!$A:$G,5,0)</f>
        <v>#N/A</v>
      </c>
      <c r="BH75" s="12" t="e">
        <f>VLOOKUP($A:$A,'7-Türkiye Çeyrek Yıllar İhracat'!$A:$G,6,0)</f>
        <v>#N/A</v>
      </c>
      <c r="BI75" s="12" t="e">
        <f>VLOOKUP($A:$A,'7-Türkiye Çeyrek Yıllar İhracat'!$A:$G,7,0)</f>
        <v>#N/A</v>
      </c>
      <c r="BJ75" s="11" t="e">
        <f>VLOOKUP($A:$A,'8-Türkiye Yıllar İhracat Birim '!$A:$H,2,0)</f>
        <v>#N/A</v>
      </c>
      <c r="BK75" s="11" t="e">
        <f>VLOOKUP($A:$A,'8-Türkiye Yıllar İhracat Birim '!$A:$H,3,0)</f>
        <v>#N/A</v>
      </c>
      <c r="BL75" s="11" t="e">
        <f>VLOOKUP($A:$A,'8-Türkiye Yıllar İhracat Birim '!$A:$H,4,0)</f>
        <v>#N/A</v>
      </c>
      <c r="BM75" s="11" t="e">
        <f>VLOOKUP($A:$A,'8-Türkiye Yıllar İhracat Birim '!$A:$H,5,0)</f>
        <v>#N/A</v>
      </c>
      <c r="BN75" s="11" t="e">
        <f>VLOOKUP($A:$A,'8-Türkiye Yıllar İhracat Birim '!$A:$H,6,0)</f>
        <v>#N/A</v>
      </c>
      <c r="BO75" s="11" t="e">
        <f>VLOOKUP($A:$A,'8-Türkiye Yıllar İhracat Birim '!$A:$H,7,0)</f>
        <v>#N/A</v>
      </c>
      <c r="BP75" s="12" t="e">
        <f>VLOOKUP($A:$A,'8-Türkiye Yıllar İhracat Birim '!$A:$H,8,0)</f>
        <v>#N/A</v>
      </c>
      <c r="BQ75" s="2">
        <f>VLOOKUP($A:$A,'9-Dünya Yıllar İthaları Birim F'!$A:$N,2,0)</f>
        <v>1855</v>
      </c>
      <c r="BR75" s="2" t="str">
        <f>VLOOKUP($A:$A,'9-Dünya Yıllar İthaları Birim F'!$A:$N,3,0)</f>
        <v>US Dollar/Tons</v>
      </c>
      <c r="BS75" s="2">
        <f>VLOOKUP($A:$A,'9-Dünya Yıllar İthaları Birim F'!$A:$N,4,0)</f>
        <v>1894</v>
      </c>
      <c r="BT75" s="2" t="str">
        <f>VLOOKUP($A:$A,'9-Dünya Yıllar İthaları Birim F'!$A:$N,5,0)</f>
        <v>US Dollar/Tons</v>
      </c>
      <c r="BU75" s="2">
        <f>VLOOKUP($A:$A,'9-Dünya Yıllar İthaları Birim F'!$A:$N,6,0)</f>
        <v>241</v>
      </c>
      <c r="BV75" s="2" t="str">
        <f>VLOOKUP($A:$A,'9-Dünya Yıllar İthaları Birim F'!$A:$N,7,0)</f>
        <v>US Dollar/1000 square meters</v>
      </c>
      <c r="BW75" s="2">
        <f>VLOOKUP($A:$A,'9-Dünya Yıllar İthaları Birim F'!$A:$N,8,0)</f>
        <v>2475</v>
      </c>
      <c r="BX75" s="2" t="str">
        <f>VLOOKUP($A:$A,'9-Dünya Yıllar İthaları Birim F'!$A:$N,9,0)</f>
        <v>US Dollar/Tons</v>
      </c>
      <c r="BY75" s="2">
        <f>VLOOKUP($A:$A,'9-Dünya Yıllar İthaları Birim F'!$A:$N,10,0)</f>
        <v>2571</v>
      </c>
      <c r="BZ75" s="2" t="str">
        <f>VLOOKUP($A:$A,'9-Dünya Yıllar İthaları Birim F'!$A:$N,11,0)</f>
        <v>US Dollar/Tons</v>
      </c>
      <c r="CA75" s="2">
        <f>VLOOKUP($A:$A,'9-Dünya Yıllar İthaları Birim F'!$A:$N,12,0)</f>
        <v>2314</v>
      </c>
      <c r="CB75" s="2">
        <f>VLOOKUP($A:$A,'9-Dünya Yıllar İthaları Birim F'!$A:$N,13,0)</f>
        <v>900</v>
      </c>
      <c r="CC75" s="2" t="str">
        <f>VLOOKUP($A:$A,'9-Dünya Yıllar İthaları Birim F'!$A:$N,14,0)</f>
        <v>Tons</v>
      </c>
    </row>
    <row r="76" spans="1:81" x14ac:dyDescent="0.3">
      <c r="A76" s="8" t="s">
        <v>85</v>
      </c>
      <c r="B76" s="9">
        <v>2848</v>
      </c>
      <c r="C76" s="9">
        <v>1662</v>
      </c>
      <c r="D76" s="9">
        <v>2696</v>
      </c>
      <c r="E76" s="9">
        <v>2605</v>
      </c>
      <c r="F76" s="49">
        <v>2182</v>
      </c>
      <c r="G76" s="49">
        <f t="shared" si="2"/>
        <v>-16.238003838771593</v>
      </c>
      <c r="H76" s="49">
        <f t="shared" si="3"/>
        <v>0.17382437524396752</v>
      </c>
      <c r="I76" s="9">
        <f>VLOOKUP($A:$A,'2-Dünya Çeyrek Yıllar İthalatı'!$A:$G,2,0)</f>
        <v>423</v>
      </c>
      <c r="J76" s="9">
        <f>VLOOKUP($A:$A,'2-Dünya Çeyrek Yıllar İthalatı'!$A:$G,3,0)</f>
        <v>340</v>
      </c>
      <c r="K76" s="9">
        <f>VLOOKUP($A:$A,'2-Dünya Çeyrek Yıllar İthalatı'!$A:$G,4,0)</f>
        <v>477</v>
      </c>
      <c r="L76" s="9">
        <f>VLOOKUP($A:$A,'2-Dünya Çeyrek Yıllar İthalatı'!$A:$G,5,0)</f>
        <v>373</v>
      </c>
      <c r="M76" s="10">
        <f>VLOOKUP($A:$A,'2-Dünya Çeyrek Yıllar İthalatı'!$A:$G,6,0)</f>
        <v>468</v>
      </c>
      <c r="N76" s="10">
        <f>VLOOKUP($A:$A,'2-Dünya Çeyrek Yıllar İthalatı'!$A:$G,7,0)</f>
        <v>10.638297872340425</v>
      </c>
      <c r="O76" s="8">
        <f>VLOOKUP($A:$A,'3-Türkiye İhracat Göstergeleri'!$A:$P,2,0)</f>
        <v>528</v>
      </c>
      <c r="P76" s="27">
        <f>VLOOKUP($A:$A,'3-Türkiye İhracat Göstergeleri'!$A:$P,3,0)</f>
        <v>528</v>
      </c>
      <c r="Q76" s="27">
        <f>VLOOKUP($A:$A,'3-Türkiye İhracat Göstergeleri'!$A:$P,4,0)</f>
        <v>0.69680893182358072</v>
      </c>
      <c r="R76" s="27">
        <f>VLOOKUP($A:$A,'3-Türkiye İhracat Göstergeleri'!$A:$P,5,0)</f>
        <v>208</v>
      </c>
      <c r="S76" s="27" t="str">
        <f>VLOOKUP($A:$A,'3-Türkiye İhracat Göstergeleri'!$A:$P,6,0)</f>
        <v>Tons</v>
      </c>
      <c r="T76" s="27">
        <f>VLOOKUP($A:$A,'3-Türkiye İhracat Göstergeleri'!$A:$P,7,0)</f>
        <v>2538</v>
      </c>
      <c r="U76" s="27">
        <f>VLOOKUP($A:$A,'3-Türkiye İhracat Göstergeleri'!$A:$P,8,0)</f>
        <v>14</v>
      </c>
      <c r="V76" s="27">
        <f>VLOOKUP($A:$A,'3-Türkiye İhracat Göstergeleri'!$A:$P,9,0)</f>
        <v>12</v>
      </c>
      <c r="W76" s="27">
        <f>VLOOKUP($A:$A,'3-Türkiye İhracat Göstergeleri'!$A:$P,10,0)</f>
        <v>-33</v>
      </c>
      <c r="X76" s="27">
        <f>VLOOKUP($A:$A,'3-Türkiye İhracat Göstergeleri'!$A:$P,11,0)</f>
        <v>73</v>
      </c>
      <c r="Y76" s="27">
        <f>VLOOKUP($A:$A,'3-Türkiye İhracat Göstergeleri'!$A:$P,12,0)</f>
        <v>0.1738236828793232</v>
      </c>
      <c r="Z76" s="27">
        <f>VLOOKUP($A:$A,'3-Türkiye İhracat Göstergeleri'!$A:$P,13,0)</f>
        <v>-1</v>
      </c>
      <c r="AA76" s="27">
        <f>VLOOKUP($A:$A,'3-Türkiye İhracat Göstergeleri'!$A:$P,14,0)</f>
        <v>1175</v>
      </c>
      <c r="AB76" s="27" t="str">
        <f>VLOOKUP($A:$A,'3-Türkiye İhracat Göstergeleri'!$A:$P,15,0)</f>
        <v>0.16</v>
      </c>
      <c r="AC76" s="27">
        <f>VLOOKUP($A:$A,'3-Türkiye İhracat Göstergeleri'!$A:$P,16,0)</f>
        <v>0</v>
      </c>
      <c r="AD76" s="27">
        <f>VLOOKUP($A:$A,'4-Dünya İthalat Göstergeleri'!$A:$M,2,0)</f>
        <v>2182</v>
      </c>
      <c r="AE76" s="28">
        <f>VLOOKUP($A:$A,'4-Dünya İthalat Göstergeleri'!$A:$M,3,0)</f>
        <v>-2118</v>
      </c>
      <c r="AF76" s="39">
        <f>VLOOKUP($A:$A,'4-Dünya İthalat Göstergeleri'!$A:$M,4,0)</f>
        <v>820</v>
      </c>
      <c r="AG76" s="39" t="str">
        <f>VLOOKUP($A:$A,'4-Dünya İthalat Göstergeleri'!$A:$M,5,0)</f>
        <v>Tons</v>
      </c>
      <c r="AH76" s="39">
        <f>VLOOKUP($A:$A,'4-Dünya İthalat Göstergeleri'!$A:$M,6,0)</f>
        <v>2661</v>
      </c>
      <c r="AI76" s="27">
        <f>VLOOKUP($A:$A,'4-Dünya İthalat Göstergeleri'!$A:$M,7,0)</f>
        <v>-1</v>
      </c>
      <c r="AJ76" s="27">
        <f>VLOOKUP($A:$A,'4-Dünya İthalat Göstergeleri'!$A:$M,8,0)</f>
        <v>-3</v>
      </c>
      <c r="AK76" s="27">
        <f>VLOOKUP($A:$A,'4-Dünya İthalat Göstergeleri'!$A:$M,9,0)</f>
        <v>-16</v>
      </c>
      <c r="AL76" s="27">
        <f>VLOOKUP($A:$A,'4-Dünya İthalat Göstergeleri'!$A:$M,10,0)</f>
        <v>0.1738236828793232</v>
      </c>
      <c r="AM76" s="27">
        <f>VLOOKUP($A:$A,'4-Dünya İthalat Göstergeleri'!$A:$M,11,0)</f>
        <v>1175</v>
      </c>
      <c r="AN76" s="27" t="str">
        <f>VLOOKUP($A:$A,'4-Dünya İthalat Göstergeleri'!$A:$M,12,0)</f>
        <v>0.16</v>
      </c>
      <c r="AO76" s="27">
        <f>VLOOKUP($A:$A,'4-Dünya İthalat Göstergeleri'!$A:$M,13,0)</f>
        <v>45506</v>
      </c>
      <c r="AP76" s="9">
        <f>VLOOKUP($A:$A,'5-Dünya Yıllar İhracatı'!$A:$H,2,0)</f>
        <v>410</v>
      </c>
      <c r="AQ76" s="9">
        <f>VLOOKUP($A:$A,'5-Dünya Yıllar İhracatı'!$A:$H,3,0)</f>
        <v>187</v>
      </c>
      <c r="AR76" s="9">
        <f>VLOOKUP($A:$A,'5-Dünya Yıllar İhracatı'!$A:$H,4,0)</f>
        <v>857</v>
      </c>
      <c r="AS76" s="9">
        <f>VLOOKUP($A:$A,'5-Dünya Yıllar İhracatı'!$A:$H,5,0)</f>
        <v>243</v>
      </c>
      <c r="AT76" s="10">
        <f>VLOOKUP($A:$A,'5-Dünya Yıllar İhracatı'!$A:$H,6,0)</f>
        <v>64</v>
      </c>
      <c r="AU76" s="10">
        <f>VLOOKUP($A:$A,'5-Dünya Yıllar İhracatı'!$A:$H,7,0)</f>
        <v>-73.66255144032921</v>
      </c>
      <c r="AV76" s="10">
        <f>VLOOKUP($A:$A,'5-Dünya Yıllar İhracatı'!$A:$H,8,0)</f>
        <v>5.9137753079552286E-3</v>
      </c>
      <c r="AW76" s="9">
        <f>VLOOKUP($A:$A,'6-Türkiye Yıllar İhracatı'!$A:$H,2,0)</f>
        <v>440</v>
      </c>
      <c r="AX76" s="9">
        <f>VLOOKUP($A:$A,'6-Türkiye Yıllar İhracatı'!$A:$H,3,0)</f>
        <v>292</v>
      </c>
      <c r="AY76" s="9">
        <f>VLOOKUP($A:$A,'6-Türkiye Yıllar İhracatı'!$A:$H,4,0)</f>
        <v>544</v>
      </c>
      <c r="AZ76" s="9">
        <f>VLOOKUP($A:$A,'6-Türkiye Yıllar İhracatı'!$A:$H,5,0)</f>
        <v>784</v>
      </c>
      <c r="BA76" s="10">
        <f>VLOOKUP($A:$A,'6-Türkiye Yıllar İhracatı'!$A:$H,6,0)</f>
        <v>528</v>
      </c>
      <c r="BB76" s="9">
        <f>VLOOKUP($A:$A,'6-Türkiye Yıllar İhracatı'!$A:$H,7,0)</f>
        <v>-32.653061224489797</v>
      </c>
      <c r="BC76" s="10">
        <f>VLOOKUP($A:$A,'6-Türkiye Yıllar İhracatı'!$A:$H,8,0)</f>
        <v>0.69680893182358072</v>
      </c>
      <c r="BD76" s="20">
        <f>VLOOKUP($A:$A,'7-Türkiye Çeyrek Yıllar İhracat'!$A:$G,2,0)</f>
        <v>121</v>
      </c>
      <c r="BE76" s="20">
        <f>VLOOKUP($A:$A,'7-Türkiye Çeyrek Yıllar İhracat'!$A:$G,3,0)</f>
        <v>24</v>
      </c>
      <c r="BF76" s="20">
        <f>VLOOKUP($A:$A,'7-Türkiye Çeyrek Yıllar İhracat'!$A:$G,4,0)</f>
        <v>50</v>
      </c>
      <c r="BG76" s="20">
        <f>VLOOKUP($A:$A,'7-Türkiye Çeyrek Yıllar İhracat'!$A:$G,5,0)</f>
        <v>89</v>
      </c>
      <c r="BH76" s="21">
        <f>VLOOKUP($A:$A,'7-Türkiye Çeyrek Yıllar İhracat'!$A:$G,6,0)</f>
        <v>19</v>
      </c>
      <c r="BI76" s="12">
        <f>VLOOKUP($A:$A,'7-Türkiye Çeyrek Yıllar İhracat'!$A:$G,7,0)</f>
        <v>-84.297520661157023</v>
      </c>
      <c r="BJ76" s="9">
        <f>VLOOKUP($A:$A,'8-Türkiye Yıllar İhracat Birim '!$A:$H,2,0)</f>
        <v>2391</v>
      </c>
      <c r="BK76" s="9">
        <f>VLOOKUP($A:$A,'8-Türkiye Yıllar İhracat Birim '!$A:$H,3,0)</f>
        <v>2631</v>
      </c>
      <c r="BL76" s="9">
        <f>VLOOKUP($A:$A,'8-Türkiye Yıllar İhracat Birim '!$A:$H,4,0)</f>
        <v>2848</v>
      </c>
      <c r="BM76" s="9">
        <f>VLOOKUP($A:$A,'8-Türkiye Yıllar İhracat Birim '!$A:$H,5,0)</f>
        <v>2893</v>
      </c>
      <c r="BN76" s="9">
        <f>VLOOKUP($A:$A,'8-Türkiye Yıllar İhracat Birim '!$A:$H,6,0)</f>
        <v>2538</v>
      </c>
      <c r="BO76" s="9">
        <f>VLOOKUP($A:$A,'8-Türkiye Yıllar İhracat Birim '!$A:$H,7,0)</f>
        <v>528</v>
      </c>
      <c r="BP76" s="10">
        <f>VLOOKUP($A:$A,'8-Türkiye Yıllar İhracat Birim '!$A:$H,8,0)</f>
        <v>208</v>
      </c>
      <c r="BQ76" s="2">
        <f>VLOOKUP($A:$A,'9-Dünya Yıllar İthaları Birim F'!$A:$N,2,0)</f>
        <v>2573</v>
      </c>
      <c r="BR76" s="2" t="str">
        <f>VLOOKUP($A:$A,'9-Dünya Yıllar İthaları Birim F'!$A:$N,3,0)</f>
        <v>US Dollar/Tons</v>
      </c>
      <c r="BS76" s="2">
        <f>VLOOKUP($A:$A,'9-Dünya Yıllar İthaları Birim F'!$A:$N,4,0)</f>
        <v>2617</v>
      </c>
      <c r="BT76" s="2" t="str">
        <f>VLOOKUP($A:$A,'9-Dünya Yıllar İthaları Birim F'!$A:$N,5,0)</f>
        <v>US Dollar/Tons</v>
      </c>
      <c r="BU76" s="2">
        <f>VLOOKUP($A:$A,'9-Dünya Yıllar İthaları Birim F'!$A:$N,6,0)</f>
        <v>3252</v>
      </c>
      <c r="BV76" s="2" t="str">
        <f>VLOOKUP($A:$A,'9-Dünya Yıllar İthaları Birim F'!$A:$N,7,0)</f>
        <v>US Dollar/Tons</v>
      </c>
      <c r="BW76" s="2">
        <f>VLOOKUP($A:$A,'9-Dünya Yıllar İthaları Birim F'!$A:$N,8,0)</f>
        <v>2991</v>
      </c>
      <c r="BX76" s="2" t="str">
        <f>VLOOKUP($A:$A,'9-Dünya Yıllar İthaları Birim F'!$A:$N,9,0)</f>
        <v>US Dollar/Tons</v>
      </c>
      <c r="BY76" s="2">
        <f>VLOOKUP($A:$A,'9-Dünya Yıllar İthaları Birim F'!$A:$N,10,0)</f>
        <v>2661</v>
      </c>
      <c r="BZ76" s="2" t="str">
        <f>VLOOKUP($A:$A,'9-Dünya Yıllar İthaları Birim F'!$A:$N,11,0)</f>
        <v>US Dollar/Tons</v>
      </c>
      <c r="CA76" s="2">
        <f>VLOOKUP($A:$A,'9-Dünya Yıllar İthaları Birim F'!$A:$N,12,0)</f>
        <v>2182</v>
      </c>
      <c r="CB76" s="2">
        <f>VLOOKUP($A:$A,'9-Dünya Yıllar İthaları Birim F'!$A:$N,13,0)</f>
        <v>820</v>
      </c>
      <c r="CC76" s="2" t="str">
        <f>VLOOKUP($A:$A,'9-Dünya Yıllar İthaları Birim F'!$A:$N,14,0)</f>
        <v>Tons</v>
      </c>
    </row>
    <row r="77" spans="1:81" x14ac:dyDescent="0.3">
      <c r="A77" s="6" t="s">
        <v>86</v>
      </c>
      <c r="B77" s="11">
        <v>1760</v>
      </c>
      <c r="C77" s="11">
        <v>1833</v>
      </c>
      <c r="D77" s="11">
        <v>3500</v>
      </c>
      <c r="E77" s="11">
        <v>4475</v>
      </c>
      <c r="F77" s="50">
        <v>2026</v>
      </c>
      <c r="G77" s="50">
        <f t="shared" si="2"/>
        <v>-54.726256983240219</v>
      </c>
      <c r="H77" s="50">
        <f t="shared" si="3"/>
        <v>0.16139696803129158</v>
      </c>
      <c r="I77" s="11">
        <f>VLOOKUP($A:$A,'2-Dünya Çeyrek Yıllar İthalatı'!$A:$G,2,0)</f>
        <v>420</v>
      </c>
      <c r="J77" s="11">
        <f>VLOOKUP($A:$A,'2-Dünya Çeyrek Yıllar İthalatı'!$A:$G,3,0)</f>
        <v>392</v>
      </c>
      <c r="K77" s="11">
        <f>VLOOKUP($A:$A,'2-Dünya Çeyrek Yıllar İthalatı'!$A:$G,4,0)</f>
        <v>668</v>
      </c>
      <c r="L77" s="11">
        <f>VLOOKUP($A:$A,'2-Dünya Çeyrek Yıllar İthalatı'!$A:$G,5,0)</f>
        <v>635</v>
      </c>
      <c r="M77" s="12">
        <f>VLOOKUP($A:$A,'2-Dünya Çeyrek Yıllar İthalatı'!$A:$G,6,0)</f>
        <v>730</v>
      </c>
      <c r="N77" s="12">
        <f>VLOOKUP($A:$A,'2-Dünya Çeyrek Yıllar İthalatı'!$A:$G,7,0)</f>
        <v>73.80952380952381</v>
      </c>
      <c r="O77" s="6">
        <f>VLOOKUP($A:$A,'3-Türkiye İhracat Göstergeleri'!$A:$P,2,0)</f>
        <v>12</v>
      </c>
      <c r="P77" s="25">
        <f>VLOOKUP($A:$A,'3-Türkiye İhracat Göstergeleri'!$A:$P,3,0)</f>
        <v>12</v>
      </c>
      <c r="Q77" s="25">
        <f>VLOOKUP($A:$A,'3-Türkiye İhracat Göstergeleri'!$A:$P,4,0)</f>
        <v>1.5836566632354106E-2</v>
      </c>
      <c r="R77" s="25">
        <f>VLOOKUP($A:$A,'3-Türkiye İhracat Göstergeleri'!$A:$P,5,0)</f>
        <v>2</v>
      </c>
      <c r="S77" s="25" t="str">
        <f>VLOOKUP($A:$A,'3-Türkiye İhracat Göstergeleri'!$A:$P,6,0)</f>
        <v>Tons</v>
      </c>
      <c r="T77" s="25">
        <f>VLOOKUP($A:$A,'3-Türkiye İhracat Göstergeleri'!$A:$P,7,0)</f>
        <v>6000</v>
      </c>
      <c r="U77" s="25">
        <f>VLOOKUP($A:$A,'3-Türkiye İhracat Göstergeleri'!$A:$P,8,0)</f>
        <v>-15</v>
      </c>
      <c r="V77" s="25">
        <f>VLOOKUP($A:$A,'3-Türkiye İhracat Göstergeleri'!$A:$P,9,0)</f>
        <v>-8</v>
      </c>
      <c r="W77" s="25">
        <f>VLOOKUP($A:$A,'3-Türkiye İhracat Göstergeleri'!$A:$P,10,0)</f>
        <v>-20</v>
      </c>
      <c r="X77" s="25">
        <f>VLOOKUP($A:$A,'3-Türkiye İhracat Göstergeleri'!$A:$P,11,0)</f>
        <v>74</v>
      </c>
      <c r="Y77" s="25">
        <f>VLOOKUP($A:$A,'3-Türkiye İhracat Göstergeleri'!$A:$P,12,0)</f>
        <v>0.1613963251665943</v>
      </c>
      <c r="Z77" s="25">
        <f>VLOOKUP($A:$A,'3-Türkiye İhracat Göstergeleri'!$A:$P,13,0)</f>
        <v>12</v>
      </c>
      <c r="AA77" s="25">
        <f>VLOOKUP($A:$A,'3-Türkiye İhracat Göstergeleri'!$A:$P,14,0)</f>
        <v>2786</v>
      </c>
      <c r="AB77" s="25" t="str">
        <f>VLOOKUP($A:$A,'3-Türkiye İhracat Göstergeleri'!$A:$P,15,0)</f>
        <v>0.31</v>
      </c>
      <c r="AC77" s="25">
        <f>VLOOKUP($A:$A,'3-Türkiye İhracat Göstergeleri'!$A:$P,16,0)</f>
        <v>0</v>
      </c>
      <c r="AD77" s="25">
        <f>VLOOKUP($A:$A,'4-Dünya İthalat Göstergeleri'!$A:$M,2,0)</f>
        <v>2026</v>
      </c>
      <c r="AE77" s="29">
        <f>VLOOKUP($A:$A,'4-Dünya İthalat Göstergeleri'!$A:$M,3,0)</f>
        <v>-960</v>
      </c>
      <c r="AF77" s="36">
        <f>VLOOKUP($A:$A,'4-Dünya İthalat Göstergeleri'!$A:$M,4,0)</f>
        <v>635</v>
      </c>
      <c r="AG77" s="36" t="str">
        <f>VLOOKUP($A:$A,'4-Dünya İthalat Göstergeleri'!$A:$M,5,0)</f>
        <v>Tons</v>
      </c>
      <c r="AH77" s="36">
        <f>VLOOKUP($A:$A,'4-Dünya İthalat Göstergeleri'!$A:$M,6,0)</f>
        <v>3191</v>
      </c>
      <c r="AI77" s="25">
        <f>VLOOKUP($A:$A,'4-Dünya İthalat Göstergeleri'!$A:$M,7,0)</f>
        <v>12</v>
      </c>
      <c r="AJ77" s="25">
        <f>VLOOKUP($A:$A,'4-Dünya İthalat Göstergeleri'!$A:$M,8,0)</f>
        <v>12</v>
      </c>
      <c r="AK77" s="25">
        <f>VLOOKUP($A:$A,'4-Dünya İthalat Göstergeleri'!$A:$M,9,0)</f>
        <v>-55</v>
      </c>
      <c r="AL77" s="25">
        <f>VLOOKUP($A:$A,'4-Dünya İthalat Göstergeleri'!$A:$M,10,0)</f>
        <v>0.1613963251665943</v>
      </c>
      <c r="AM77" s="25">
        <f>VLOOKUP($A:$A,'4-Dünya İthalat Göstergeleri'!$A:$M,11,0)</f>
        <v>2786</v>
      </c>
      <c r="AN77" s="25" t="str">
        <f>VLOOKUP($A:$A,'4-Dünya İthalat Göstergeleri'!$A:$M,12,0)</f>
        <v>0.31</v>
      </c>
      <c r="AO77" s="25">
        <f>VLOOKUP($A:$A,'4-Dünya İthalat Göstergeleri'!$A:$M,13,0)</f>
        <v>45506</v>
      </c>
      <c r="AP77" s="11">
        <f>VLOOKUP($A:$A,'5-Dünya Yıllar İhracatı'!$A:$H,2,0)</f>
        <v>469</v>
      </c>
      <c r="AQ77" s="11">
        <f>VLOOKUP($A:$A,'5-Dünya Yıllar İhracatı'!$A:$H,3,0)</f>
        <v>405</v>
      </c>
      <c r="AR77" s="11">
        <f>VLOOKUP($A:$A,'5-Dünya Yıllar İhracatı'!$A:$H,4,0)</f>
        <v>217</v>
      </c>
      <c r="AS77" s="11">
        <f>VLOOKUP($A:$A,'5-Dünya Yıllar İhracatı'!$A:$H,5,0)</f>
        <v>578</v>
      </c>
      <c r="AT77" s="12">
        <f>VLOOKUP($A:$A,'5-Dünya Yıllar İhracatı'!$A:$H,6,0)</f>
        <v>1066</v>
      </c>
      <c r="AU77" s="12">
        <f>VLOOKUP($A:$A,'5-Dünya Yıllar İhracatı'!$A:$H,7,0)</f>
        <v>84.429065743944633</v>
      </c>
      <c r="AV77" s="12">
        <f>VLOOKUP($A:$A,'5-Dünya Yıllar İhracatı'!$A:$H,8,0)</f>
        <v>9.8501319973129275E-2</v>
      </c>
      <c r="AW77" s="11">
        <f>VLOOKUP($A:$A,'6-Türkiye Yıllar İhracatı'!$A:$H,2,0)</f>
        <v>27</v>
      </c>
      <c r="AX77" s="11">
        <f>VLOOKUP($A:$A,'6-Türkiye Yıllar İhracatı'!$A:$H,3,0)</f>
        <v>14</v>
      </c>
      <c r="AY77" s="11">
        <f>VLOOKUP($A:$A,'6-Türkiye Yıllar İhracatı'!$A:$H,4,0)</f>
        <v>156</v>
      </c>
      <c r="AZ77" s="11">
        <f>VLOOKUP($A:$A,'6-Türkiye Yıllar İhracatı'!$A:$H,5,0)</f>
        <v>15</v>
      </c>
      <c r="BA77" s="12">
        <f>VLOOKUP($A:$A,'6-Türkiye Yıllar İhracatı'!$A:$H,6,0)</f>
        <v>12</v>
      </c>
      <c r="BB77" s="11">
        <f>VLOOKUP($A:$A,'6-Türkiye Yıllar İhracatı'!$A:$H,7,0)</f>
        <v>-20</v>
      </c>
      <c r="BC77" s="12">
        <f>VLOOKUP($A:$A,'6-Türkiye Yıllar İhracatı'!$A:$H,8,0)</f>
        <v>1.5836566632354106E-2</v>
      </c>
      <c r="BD77" s="11">
        <f>VLOOKUP($A:$A,'7-Türkiye Çeyrek Yıllar İhracat'!$A:$G,2,0)</f>
        <v>4</v>
      </c>
      <c r="BE77" s="11">
        <f>VLOOKUP($A:$A,'7-Türkiye Çeyrek Yıllar İhracat'!$A:$G,3,0)</f>
        <v>8</v>
      </c>
      <c r="BF77" s="11">
        <f>VLOOKUP($A:$A,'7-Türkiye Çeyrek Yıllar İhracat'!$A:$G,4,0)</f>
        <v>0</v>
      </c>
      <c r="BG77" s="11">
        <f>VLOOKUP($A:$A,'7-Türkiye Çeyrek Yıllar İhracat'!$A:$G,5,0)</f>
        <v>0</v>
      </c>
      <c r="BH77" s="12">
        <f>VLOOKUP($A:$A,'7-Türkiye Çeyrek Yıllar İhracat'!$A:$G,6,0)</f>
        <v>30</v>
      </c>
      <c r="BI77" s="12">
        <f>VLOOKUP($A:$A,'7-Türkiye Çeyrek Yıllar İhracat'!$A:$G,7,0)</f>
        <v>650</v>
      </c>
      <c r="BJ77" s="11">
        <f>VLOOKUP($A:$A,'8-Türkiye Yıllar İhracat Birim '!$A:$H,2,0)</f>
        <v>9000</v>
      </c>
      <c r="BK77" s="11">
        <f>VLOOKUP($A:$A,'8-Türkiye Yıllar İhracat Birim '!$A:$H,3,0)</f>
        <v>7000</v>
      </c>
      <c r="BL77" s="11">
        <f>VLOOKUP($A:$A,'8-Türkiye Yıllar İhracat Birim '!$A:$H,4,0)</f>
        <v>7800</v>
      </c>
      <c r="BM77" s="11">
        <f>VLOOKUP($A:$A,'8-Türkiye Yıllar İhracat Birim '!$A:$H,5,0)</f>
        <v>7500</v>
      </c>
      <c r="BN77" s="11">
        <f>VLOOKUP($A:$A,'8-Türkiye Yıllar İhracat Birim '!$A:$H,6,0)</f>
        <v>6000</v>
      </c>
      <c r="BO77" s="11">
        <f>VLOOKUP($A:$A,'8-Türkiye Yıllar İhracat Birim '!$A:$H,7,0)</f>
        <v>12</v>
      </c>
      <c r="BP77" s="12">
        <f>VLOOKUP($A:$A,'8-Türkiye Yıllar İhracat Birim '!$A:$H,8,0)</f>
        <v>2</v>
      </c>
      <c r="BQ77" s="2">
        <f>VLOOKUP($A:$A,'9-Dünya Yıllar İthaları Birim F'!$A:$N,2,0)</f>
        <v>3137</v>
      </c>
      <c r="BR77" s="2" t="str">
        <f>VLOOKUP($A:$A,'9-Dünya Yıllar İthaları Birim F'!$A:$N,3,0)</f>
        <v>US Dollar/Tons</v>
      </c>
      <c r="BS77" s="2">
        <f>VLOOKUP($A:$A,'9-Dünya Yıllar İthaları Birim F'!$A:$N,4,0)</f>
        <v>3601</v>
      </c>
      <c r="BT77" s="2" t="str">
        <f>VLOOKUP($A:$A,'9-Dünya Yıllar İthaları Birim F'!$A:$N,5,0)</f>
        <v>US Dollar/Tons</v>
      </c>
      <c r="BU77" s="2">
        <f>VLOOKUP($A:$A,'9-Dünya Yıllar İthaları Birim F'!$A:$N,6,0)</f>
        <v>3796</v>
      </c>
      <c r="BV77" s="2" t="str">
        <f>VLOOKUP($A:$A,'9-Dünya Yıllar İthaları Birim F'!$A:$N,7,0)</f>
        <v>US Dollar/Tons</v>
      </c>
      <c r="BW77" s="2">
        <f>VLOOKUP($A:$A,'9-Dünya Yıllar İthaları Birim F'!$A:$N,8,0)</f>
        <v>3701</v>
      </c>
      <c r="BX77" s="2" t="str">
        <f>VLOOKUP($A:$A,'9-Dünya Yıllar İthaları Birim F'!$A:$N,9,0)</f>
        <v>US Dollar/Tons</v>
      </c>
      <c r="BY77" s="2">
        <f>VLOOKUP($A:$A,'9-Dünya Yıllar İthaları Birim F'!$A:$N,10,0)</f>
        <v>3191</v>
      </c>
      <c r="BZ77" s="2" t="str">
        <f>VLOOKUP($A:$A,'9-Dünya Yıllar İthaları Birim F'!$A:$N,11,0)</f>
        <v>US Dollar/Tons</v>
      </c>
      <c r="CA77" s="2">
        <f>VLOOKUP($A:$A,'9-Dünya Yıllar İthaları Birim F'!$A:$N,12,0)</f>
        <v>2026</v>
      </c>
      <c r="CB77" s="2">
        <f>VLOOKUP($A:$A,'9-Dünya Yıllar İthaları Birim F'!$A:$N,13,0)</f>
        <v>635</v>
      </c>
      <c r="CC77" s="2" t="str">
        <f>VLOOKUP($A:$A,'9-Dünya Yıllar İthaları Birim F'!$A:$N,14,0)</f>
        <v>Tons</v>
      </c>
    </row>
    <row r="78" spans="1:81" x14ac:dyDescent="0.3">
      <c r="A78" s="8" t="s">
        <v>87</v>
      </c>
      <c r="B78" s="9">
        <v>1761</v>
      </c>
      <c r="C78" s="9">
        <v>698</v>
      </c>
      <c r="D78" s="9">
        <v>1506</v>
      </c>
      <c r="E78" s="9">
        <v>1762</v>
      </c>
      <c r="F78" s="49">
        <v>2006</v>
      </c>
      <c r="G78" s="49">
        <f t="shared" si="2"/>
        <v>13.847900113507377</v>
      </c>
      <c r="H78" s="49">
        <f t="shared" si="3"/>
        <v>0.15980371069633312</v>
      </c>
      <c r="I78" s="9">
        <f>VLOOKUP($A:$A,'2-Dünya Çeyrek Yıllar İthalatı'!$A:$G,2,0)</f>
        <v>640</v>
      </c>
      <c r="J78" s="9">
        <f>VLOOKUP($A:$A,'2-Dünya Çeyrek Yıllar İthalatı'!$A:$G,3,0)</f>
        <v>543</v>
      </c>
      <c r="K78" s="9">
        <f>VLOOKUP($A:$A,'2-Dünya Çeyrek Yıllar İthalatı'!$A:$G,4,0)</f>
        <v>398</v>
      </c>
      <c r="L78" s="9">
        <f>VLOOKUP($A:$A,'2-Dünya Çeyrek Yıllar İthalatı'!$A:$G,5,0)</f>
        <v>0</v>
      </c>
      <c r="M78" s="10">
        <f>VLOOKUP($A:$A,'2-Dünya Çeyrek Yıllar İthalatı'!$A:$G,6,0)</f>
        <v>0</v>
      </c>
      <c r="N78" s="10">
        <f>VLOOKUP($A:$A,'2-Dünya Çeyrek Yıllar İthalatı'!$A:$G,7,0)</f>
        <v>-100</v>
      </c>
      <c r="O78" s="8">
        <f>VLOOKUP($A:$A,'3-Türkiye İhracat Göstergeleri'!$A:$P,2,0)</f>
        <v>0</v>
      </c>
      <c r="P78" s="27">
        <f>VLOOKUP($A:$A,'3-Türkiye İhracat Göstergeleri'!$A:$P,3,0)</f>
        <v>0</v>
      </c>
      <c r="Q78" s="27">
        <f>VLOOKUP($A:$A,'3-Türkiye İhracat Göstergeleri'!$A:$P,4,0)</f>
        <v>0</v>
      </c>
      <c r="R78" s="27">
        <f>VLOOKUP($A:$A,'3-Türkiye İhracat Göstergeleri'!$A:$P,5,0)</f>
        <v>0</v>
      </c>
      <c r="S78" s="27">
        <f>VLOOKUP($A:$A,'3-Türkiye İhracat Göstergeleri'!$A:$P,6,0)</f>
        <v>0</v>
      </c>
      <c r="T78" s="27">
        <f>VLOOKUP($A:$A,'3-Türkiye İhracat Göstergeleri'!$A:$P,7,0)</f>
        <v>0</v>
      </c>
      <c r="U78" s="27">
        <f>VLOOKUP($A:$A,'3-Türkiye İhracat Göstergeleri'!$A:$P,8,0)</f>
        <v>0</v>
      </c>
      <c r="V78" s="27">
        <f>VLOOKUP($A:$A,'3-Türkiye İhracat Göstergeleri'!$A:$P,9,0)</f>
        <v>0</v>
      </c>
      <c r="W78" s="27">
        <f>VLOOKUP($A:$A,'3-Türkiye İhracat Göstergeleri'!$A:$P,10,0)</f>
        <v>0</v>
      </c>
      <c r="X78" s="27">
        <f>VLOOKUP($A:$A,'3-Türkiye İhracat Göstergeleri'!$A:$P,11,0)</f>
        <v>75</v>
      </c>
      <c r="Y78" s="27">
        <f>VLOOKUP($A:$A,'3-Türkiye İhracat Göstergeleri'!$A:$P,12,0)</f>
        <v>0.15980307417778292</v>
      </c>
      <c r="Z78" s="27">
        <f>VLOOKUP($A:$A,'3-Türkiye İhracat Göstergeleri'!$A:$P,13,0)</f>
        <v>13</v>
      </c>
      <c r="AA78" s="27">
        <f>VLOOKUP($A:$A,'3-Türkiye İhracat Göstergeleri'!$A:$P,14,0)</f>
        <v>428</v>
      </c>
      <c r="AB78" s="27">
        <f>VLOOKUP($A:$A,'3-Türkiye İhracat Göstergeleri'!$A:$P,15,0)</f>
        <v>1</v>
      </c>
      <c r="AC78" s="27">
        <f>VLOOKUP($A:$A,'3-Türkiye İhracat Göstergeleri'!$A:$P,16,0)</f>
        <v>20</v>
      </c>
      <c r="AD78" s="27">
        <f>VLOOKUP($A:$A,'4-Dünya İthalat Göstergeleri'!$A:$M,2,0)</f>
        <v>2006</v>
      </c>
      <c r="AE78" s="28">
        <f>VLOOKUP($A:$A,'4-Dünya İthalat Göstergeleri'!$A:$M,3,0)</f>
        <v>-193</v>
      </c>
      <c r="AF78" s="27">
        <f>VLOOKUP($A:$A,'4-Dünya İthalat Göstergeleri'!$A:$M,4,0)</f>
        <v>853</v>
      </c>
      <c r="AG78" s="27" t="str">
        <f>VLOOKUP($A:$A,'4-Dünya İthalat Göstergeleri'!$A:$M,5,0)</f>
        <v>Tons</v>
      </c>
      <c r="AH78" s="27">
        <f>VLOOKUP($A:$A,'4-Dünya İthalat Göstergeleri'!$A:$M,6,0)</f>
        <v>2352</v>
      </c>
      <c r="AI78" s="27">
        <f>VLOOKUP($A:$A,'4-Dünya İthalat Göstergeleri'!$A:$M,7,0)</f>
        <v>13</v>
      </c>
      <c r="AJ78" s="27">
        <f>VLOOKUP($A:$A,'4-Dünya İthalat Göstergeleri'!$A:$M,8,0)</f>
        <v>7</v>
      </c>
      <c r="AK78" s="27">
        <f>VLOOKUP($A:$A,'4-Dünya İthalat Göstergeleri'!$A:$M,9,0)</f>
        <v>14</v>
      </c>
      <c r="AL78" s="27">
        <f>VLOOKUP($A:$A,'4-Dünya İthalat Göstergeleri'!$A:$M,10,0)</f>
        <v>0.15980307417778292</v>
      </c>
      <c r="AM78" s="27">
        <f>VLOOKUP($A:$A,'4-Dünya İthalat Göstergeleri'!$A:$M,11,0)</f>
        <v>428</v>
      </c>
      <c r="AN78" s="27">
        <f>VLOOKUP($A:$A,'4-Dünya İthalat Göstergeleri'!$A:$M,12,0)</f>
        <v>1</v>
      </c>
      <c r="AO78" s="27">
        <f>VLOOKUP($A:$A,'4-Dünya İthalat Göstergeleri'!$A:$M,13,0)</f>
        <v>45369</v>
      </c>
      <c r="AP78" s="9">
        <f>VLOOKUP($A:$A,'5-Dünya Yıllar İhracatı'!$A:$H,2,0)</f>
        <v>841</v>
      </c>
      <c r="AQ78" s="9">
        <f>VLOOKUP($A:$A,'5-Dünya Yıllar İhracatı'!$A:$H,3,0)</f>
        <v>677</v>
      </c>
      <c r="AR78" s="9">
        <f>VLOOKUP($A:$A,'5-Dünya Yıllar İhracatı'!$A:$H,4,0)</f>
        <v>1331</v>
      </c>
      <c r="AS78" s="9">
        <f>VLOOKUP($A:$A,'5-Dünya Yıllar İhracatı'!$A:$H,5,0)</f>
        <v>1276</v>
      </c>
      <c r="AT78" s="10">
        <f>VLOOKUP($A:$A,'5-Dünya Yıllar İhracatı'!$A:$H,6,0)</f>
        <v>1813</v>
      </c>
      <c r="AU78" s="10">
        <f>VLOOKUP($A:$A,'5-Dünya Yıllar İhracatı'!$A:$H,7,0)</f>
        <v>42.084639498432601</v>
      </c>
      <c r="AV78" s="10">
        <f>VLOOKUP($A:$A,'5-Dünya Yıllar İhracatı'!$A:$H,8,0)</f>
        <v>0.16752616614566923</v>
      </c>
      <c r="AW78" s="9" t="e">
        <f>VLOOKUP($A:$A,'6-Türkiye Yıllar İhracatı'!$A:$H,2,0)</f>
        <v>#N/A</v>
      </c>
      <c r="AX78" s="9" t="e">
        <f>VLOOKUP($A:$A,'6-Türkiye Yıllar İhracatı'!$A:$H,3,0)</f>
        <v>#N/A</v>
      </c>
      <c r="AY78" s="9" t="e">
        <f>VLOOKUP($A:$A,'6-Türkiye Yıllar İhracatı'!$A:$H,4,0)</f>
        <v>#N/A</v>
      </c>
      <c r="AZ78" s="9" t="e">
        <f>VLOOKUP($A:$A,'6-Türkiye Yıllar İhracatı'!$A:$H,5,0)</f>
        <v>#N/A</v>
      </c>
      <c r="BA78" s="10" t="e">
        <f>VLOOKUP($A:$A,'6-Türkiye Yıllar İhracatı'!$A:$H,6,0)</f>
        <v>#N/A</v>
      </c>
      <c r="BB78" s="9" t="e">
        <f>VLOOKUP($A:$A,'6-Türkiye Yıllar İhracatı'!$A:$H,7,0)</f>
        <v>#N/A</v>
      </c>
      <c r="BC78" s="10" t="e">
        <f>VLOOKUP($A:$A,'6-Türkiye Yıllar İhracatı'!$A:$H,8,0)</f>
        <v>#N/A</v>
      </c>
      <c r="BD78" s="9" t="e">
        <f>VLOOKUP($A:$A,'7-Türkiye Çeyrek Yıllar İhracat'!$A:$G,2,0)</f>
        <v>#N/A</v>
      </c>
      <c r="BE78" s="9" t="e">
        <f>VLOOKUP($A:$A,'7-Türkiye Çeyrek Yıllar İhracat'!$A:$G,3,0)</f>
        <v>#N/A</v>
      </c>
      <c r="BF78" s="9" t="e">
        <f>VLOOKUP($A:$A,'7-Türkiye Çeyrek Yıllar İhracat'!$A:$G,4,0)</f>
        <v>#N/A</v>
      </c>
      <c r="BG78" s="9" t="e">
        <f>VLOOKUP($A:$A,'7-Türkiye Çeyrek Yıllar İhracat'!$A:$G,5,0)</f>
        <v>#N/A</v>
      </c>
      <c r="BH78" s="10" t="e">
        <f>VLOOKUP($A:$A,'7-Türkiye Çeyrek Yıllar İhracat'!$A:$G,6,0)</f>
        <v>#N/A</v>
      </c>
      <c r="BI78" s="12" t="e">
        <f>VLOOKUP($A:$A,'7-Türkiye Çeyrek Yıllar İhracat'!$A:$G,7,0)</f>
        <v>#N/A</v>
      </c>
      <c r="BJ78" s="9" t="e">
        <f>VLOOKUP($A:$A,'8-Türkiye Yıllar İhracat Birim '!$A:$H,2,0)</f>
        <v>#N/A</v>
      </c>
      <c r="BK78" s="9" t="e">
        <f>VLOOKUP($A:$A,'8-Türkiye Yıllar İhracat Birim '!$A:$H,3,0)</f>
        <v>#N/A</v>
      </c>
      <c r="BL78" s="9" t="e">
        <f>VLOOKUP($A:$A,'8-Türkiye Yıllar İhracat Birim '!$A:$H,4,0)</f>
        <v>#N/A</v>
      </c>
      <c r="BM78" s="9" t="e">
        <f>VLOOKUP($A:$A,'8-Türkiye Yıllar İhracat Birim '!$A:$H,5,0)</f>
        <v>#N/A</v>
      </c>
      <c r="BN78" s="9" t="e">
        <f>VLOOKUP($A:$A,'8-Türkiye Yıllar İhracat Birim '!$A:$H,6,0)</f>
        <v>#N/A</v>
      </c>
      <c r="BO78" s="9" t="e">
        <f>VLOOKUP($A:$A,'8-Türkiye Yıllar İhracat Birim '!$A:$H,7,0)</f>
        <v>#N/A</v>
      </c>
      <c r="BP78" s="10" t="e">
        <f>VLOOKUP($A:$A,'8-Türkiye Yıllar İhracat Birim '!$A:$H,8,0)</f>
        <v>#N/A</v>
      </c>
      <c r="BQ78" s="2">
        <f>VLOOKUP($A:$A,'9-Dünya Yıllar İthaları Birim F'!$A:$N,2,0)</f>
        <v>2008</v>
      </c>
      <c r="BR78" s="2" t="str">
        <f>VLOOKUP($A:$A,'9-Dünya Yıllar İthaları Birim F'!$A:$N,3,0)</f>
        <v>US Dollar/Tons</v>
      </c>
      <c r="BS78" s="2">
        <f>VLOOKUP($A:$A,'9-Dünya Yıllar İthaları Birim F'!$A:$N,4,0)</f>
        <v>2012</v>
      </c>
      <c r="BT78" s="2" t="str">
        <f>VLOOKUP($A:$A,'9-Dünya Yıllar İthaları Birim F'!$A:$N,5,0)</f>
        <v>US Dollar/Tons</v>
      </c>
      <c r="BU78" s="2">
        <f>VLOOKUP($A:$A,'9-Dünya Yıllar İthaları Birim F'!$A:$N,6,0)</f>
        <v>2473</v>
      </c>
      <c r="BV78" s="2" t="str">
        <f>VLOOKUP($A:$A,'9-Dünya Yıllar İthaları Birim F'!$A:$N,7,0)</f>
        <v>US Dollar/Tons</v>
      </c>
      <c r="BW78" s="2">
        <f>VLOOKUP($A:$A,'9-Dünya Yıllar İthaları Birim F'!$A:$N,8,0)</f>
        <v>2362</v>
      </c>
      <c r="BX78" s="2" t="str">
        <f>VLOOKUP($A:$A,'9-Dünya Yıllar İthaları Birim F'!$A:$N,9,0)</f>
        <v>US Dollar/Tons</v>
      </c>
      <c r="BY78" s="2">
        <f>VLOOKUP($A:$A,'9-Dünya Yıllar İthaları Birim F'!$A:$N,10,0)</f>
        <v>2352</v>
      </c>
      <c r="BZ78" s="2" t="str">
        <f>VLOOKUP($A:$A,'9-Dünya Yıllar İthaları Birim F'!$A:$N,11,0)</f>
        <v>US Dollar/Tons</v>
      </c>
      <c r="CA78" s="2">
        <f>VLOOKUP($A:$A,'9-Dünya Yıllar İthaları Birim F'!$A:$N,12,0)</f>
        <v>2006</v>
      </c>
      <c r="CB78" s="2">
        <f>VLOOKUP($A:$A,'9-Dünya Yıllar İthaları Birim F'!$A:$N,13,0)</f>
        <v>853</v>
      </c>
      <c r="CC78" s="2" t="str">
        <f>VLOOKUP($A:$A,'9-Dünya Yıllar İthaları Birim F'!$A:$N,14,0)</f>
        <v>Tons</v>
      </c>
    </row>
    <row r="79" spans="1:81" x14ac:dyDescent="0.3">
      <c r="A79" s="6" t="s">
        <v>88</v>
      </c>
      <c r="B79" s="11">
        <v>7322</v>
      </c>
      <c r="C79" s="11">
        <v>6505</v>
      </c>
      <c r="D79" s="11">
        <v>9084</v>
      </c>
      <c r="E79" s="14">
        <v>2665</v>
      </c>
      <c r="F79" s="52">
        <v>2002</v>
      </c>
      <c r="G79" s="52">
        <f t="shared" si="2"/>
        <v>-24.878048780487806</v>
      </c>
      <c r="H79" s="52">
        <f t="shared" si="3"/>
        <v>0.15948505922934142</v>
      </c>
      <c r="I79" s="11" t="e">
        <f>VLOOKUP($A:$A,'2-Dünya Çeyrek Yıllar İthalatı'!$A:$G,2,0)</f>
        <v>#N/A</v>
      </c>
      <c r="J79" s="11" t="e">
        <f>VLOOKUP($A:$A,'2-Dünya Çeyrek Yıllar İthalatı'!$A:$G,3,0)</f>
        <v>#N/A</v>
      </c>
      <c r="K79" s="11" t="e">
        <f>VLOOKUP($A:$A,'2-Dünya Çeyrek Yıllar İthalatı'!$A:$G,4,0)</f>
        <v>#N/A</v>
      </c>
      <c r="L79" s="11" t="e">
        <f>VLOOKUP($A:$A,'2-Dünya Çeyrek Yıllar İthalatı'!$A:$G,5,0)</f>
        <v>#N/A</v>
      </c>
      <c r="M79" s="12" t="e">
        <f>VLOOKUP($A:$A,'2-Dünya Çeyrek Yıllar İthalatı'!$A:$G,6,0)</f>
        <v>#N/A</v>
      </c>
      <c r="N79" s="12" t="e">
        <f>VLOOKUP($A:$A,'2-Dünya Çeyrek Yıllar İthalatı'!$A:$G,7,0)</f>
        <v>#N/A</v>
      </c>
      <c r="O79" s="6">
        <f>VLOOKUP($A:$A,'3-Türkiye İhracat Göstergeleri'!$A:$P,2,0)</f>
        <v>431</v>
      </c>
      <c r="P79" s="25">
        <f>VLOOKUP($A:$A,'3-Türkiye İhracat Göstergeleri'!$A:$P,3,0)</f>
        <v>431</v>
      </c>
      <c r="Q79" s="25">
        <f>VLOOKUP($A:$A,'3-Türkiye İhracat Göstergeleri'!$A:$P,4,0)</f>
        <v>0.56879668487871826</v>
      </c>
      <c r="R79" s="25">
        <f>VLOOKUP($A:$A,'3-Türkiye İhracat Göstergeleri'!$A:$P,5,0)</f>
        <v>157</v>
      </c>
      <c r="S79" s="25" t="str">
        <f>VLOOKUP($A:$A,'3-Türkiye İhracat Göstergeleri'!$A:$P,6,0)</f>
        <v>Tons</v>
      </c>
      <c r="T79" s="25">
        <f>VLOOKUP($A:$A,'3-Türkiye İhracat Göstergeleri'!$A:$P,7,0)</f>
        <v>2745</v>
      </c>
      <c r="U79" s="25">
        <f>VLOOKUP($A:$A,'3-Türkiye İhracat Göstergeleri'!$A:$P,8,0)</f>
        <v>129</v>
      </c>
      <c r="V79" s="25">
        <f>VLOOKUP($A:$A,'3-Türkiye İhracat Göstergeleri'!$A:$P,9,0)</f>
        <v>104</v>
      </c>
      <c r="W79" s="25">
        <f>VLOOKUP($A:$A,'3-Türkiye İhracat Göstergeleri'!$A:$P,10,0)</f>
        <v>67</v>
      </c>
      <c r="X79" s="25">
        <f>VLOOKUP($A:$A,'3-Türkiye İhracat Göstergeleri'!$A:$P,11,0)</f>
        <v>76</v>
      </c>
      <c r="Y79" s="25">
        <f>VLOOKUP($A:$A,'3-Türkiye İhracat Göstergeleri'!$A:$P,12,0)</f>
        <v>0.15956408652946119</v>
      </c>
      <c r="Z79" s="25">
        <f>VLOOKUP($A:$A,'3-Türkiye İhracat Göstergeleri'!$A:$P,13,0)</f>
        <v>-13</v>
      </c>
      <c r="AA79" s="25">
        <f>VLOOKUP($A:$A,'3-Türkiye İhracat Göstergeleri'!$A:$P,14,0)</f>
        <v>1381</v>
      </c>
      <c r="AB79" s="25" t="str">
        <f>VLOOKUP($A:$A,'3-Türkiye İhracat Göstergeleri'!$A:$P,15,0)</f>
        <v>0.28</v>
      </c>
      <c r="AC79" s="25">
        <f>VLOOKUP($A:$A,'3-Türkiye İhracat Göstergeleri'!$A:$P,16,0)</f>
        <v>45846</v>
      </c>
      <c r="AD79" s="41">
        <f>VLOOKUP($A:$A,'4-Dünya İthalat Göstergeleri'!$A:$M,2,0)</f>
        <v>2003</v>
      </c>
      <c r="AE79" s="29">
        <f>VLOOKUP($A:$A,'4-Dünya İthalat Göstergeleri'!$A:$M,3,0)</f>
        <v>-2003</v>
      </c>
      <c r="AF79" s="41">
        <f>VLOOKUP($A:$A,'4-Dünya İthalat Göstergeleri'!$A:$M,4,0)</f>
        <v>573</v>
      </c>
      <c r="AG79" s="41" t="str">
        <f>VLOOKUP($A:$A,'4-Dünya İthalat Göstergeleri'!$A:$M,5,0)</f>
        <v>Tons</v>
      </c>
      <c r="AH79" s="41">
        <f>VLOOKUP($A:$A,'4-Dünya İthalat Göstergeleri'!$A:$M,6,0)</f>
        <v>3496</v>
      </c>
      <c r="AI79" s="41">
        <f>VLOOKUP($A:$A,'4-Dünya İthalat Göstergeleri'!$A:$M,7,0)</f>
        <v>-13</v>
      </c>
      <c r="AJ79" s="41">
        <f>VLOOKUP($A:$A,'4-Dünya İthalat Göstergeleri'!$A:$M,8,0)</f>
        <v>-8</v>
      </c>
      <c r="AK79" s="41">
        <f>VLOOKUP($A:$A,'4-Dünya İthalat Göstergeleri'!$A:$M,9,0)</f>
        <v>-25</v>
      </c>
      <c r="AL79" s="41">
        <f>VLOOKUP($A:$A,'4-Dünya İthalat Göstergeleri'!$A:$M,10,0)</f>
        <v>0.15956408652946119</v>
      </c>
      <c r="AM79" s="41">
        <f>VLOOKUP($A:$A,'4-Dünya İthalat Göstergeleri'!$A:$M,11,0)</f>
        <v>1381</v>
      </c>
      <c r="AN79" s="41" t="str">
        <f>VLOOKUP($A:$A,'4-Dünya İthalat Göstergeleri'!$A:$M,12,0)</f>
        <v>0.28</v>
      </c>
      <c r="AO79" s="41">
        <f>VLOOKUP($A:$A,'4-Dünya İthalat Göstergeleri'!$A:$M,13,0)</f>
        <v>45359</v>
      </c>
      <c r="AP79" s="11">
        <f>VLOOKUP($A:$A,'5-Dünya Yıllar İhracatı'!$A:$H,2,0)</f>
        <v>1631</v>
      </c>
      <c r="AQ79" s="11">
        <f>VLOOKUP($A:$A,'5-Dünya Yıllar İhracatı'!$A:$H,3,0)</f>
        <v>1221</v>
      </c>
      <c r="AR79" s="11">
        <f>VLOOKUP($A:$A,'5-Dünya Yıllar İhracatı'!$A:$H,4,0)</f>
        <v>2971</v>
      </c>
      <c r="AS79" s="11">
        <f>VLOOKUP($A:$A,'5-Dünya Yıllar İhracatı'!$A:$H,5,0)</f>
        <v>215</v>
      </c>
      <c r="AT79" s="12">
        <f>VLOOKUP($A:$A,'5-Dünya Yıllar İhracatı'!$A:$H,6,0)</f>
        <v>0</v>
      </c>
      <c r="AU79" s="12">
        <f>VLOOKUP($A:$A,'5-Dünya Yıllar İhracatı'!$A:$H,7,0)</f>
        <v>-100</v>
      </c>
      <c r="AV79" s="12">
        <f>VLOOKUP($A:$A,'5-Dünya Yıllar İhracatı'!$A:$H,8,0)</f>
        <v>0</v>
      </c>
      <c r="AW79" s="11">
        <f>VLOOKUP($A:$A,'6-Türkiye Yıllar İhracatı'!$A:$H,2,0)</f>
        <v>52</v>
      </c>
      <c r="AX79" s="11">
        <f>VLOOKUP($A:$A,'6-Türkiye Yıllar İhracatı'!$A:$H,3,0)</f>
        <v>4</v>
      </c>
      <c r="AY79" s="11">
        <f>VLOOKUP($A:$A,'6-Türkiye Yıllar İhracatı'!$A:$H,4,0)</f>
        <v>44</v>
      </c>
      <c r="AZ79" s="11">
        <f>VLOOKUP($A:$A,'6-Türkiye Yıllar İhracatı'!$A:$H,5,0)</f>
        <v>258</v>
      </c>
      <c r="BA79" s="12">
        <f>VLOOKUP($A:$A,'6-Türkiye Yıllar İhracatı'!$A:$H,6,0)</f>
        <v>431</v>
      </c>
      <c r="BB79" s="11">
        <f>VLOOKUP($A:$A,'6-Türkiye Yıllar İhracatı'!$A:$H,7,0)</f>
        <v>67.054263565891475</v>
      </c>
      <c r="BC79" s="12">
        <f>VLOOKUP($A:$A,'6-Türkiye Yıllar İhracatı'!$A:$H,8,0)</f>
        <v>0.56879668487871826</v>
      </c>
      <c r="BD79" s="11">
        <f>VLOOKUP($A:$A,'7-Türkiye Çeyrek Yıllar İhracat'!$A:$G,2,0)</f>
        <v>139</v>
      </c>
      <c r="BE79" s="11">
        <f>VLOOKUP($A:$A,'7-Türkiye Çeyrek Yıllar İhracat'!$A:$G,3,0)</f>
        <v>184</v>
      </c>
      <c r="BF79" s="11">
        <f>VLOOKUP($A:$A,'7-Türkiye Çeyrek Yıllar İhracat'!$A:$G,4,0)</f>
        <v>151</v>
      </c>
      <c r="BG79" s="11">
        <f>VLOOKUP($A:$A,'7-Türkiye Çeyrek Yıllar İhracat'!$A:$G,5,0)</f>
        <v>466</v>
      </c>
      <c r="BH79" s="12">
        <f>VLOOKUP($A:$A,'7-Türkiye Çeyrek Yıllar İhracat'!$A:$G,6,0)</f>
        <v>1112</v>
      </c>
      <c r="BI79" s="12">
        <f>VLOOKUP($A:$A,'7-Türkiye Çeyrek Yıllar İhracat'!$A:$G,7,0)</f>
        <v>700</v>
      </c>
      <c r="BJ79" s="11">
        <f>VLOOKUP($A:$A,'8-Türkiye Yıllar İhracat Birim '!$A:$H,2,0)</f>
        <v>2167</v>
      </c>
      <c r="BK79" s="11">
        <f>VLOOKUP($A:$A,'8-Türkiye Yıllar İhracat Birim '!$A:$H,3,0)</f>
        <v>1333</v>
      </c>
      <c r="BL79" s="11">
        <f>VLOOKUP($A:$A,'8-Türkiye Yıllar İhracat Birim '!$A:$H,4,0)</f>
        <v>2444</v>
      </c>
      <c r="BM79" s="11">
        <f>VLOOKUP($A:$A,'8-Türkiye Yıllar İhracat Birim '!$A:$H,5,0)</f>
        <v>3000</v>
      </c>
      <c r="BN79" s="11">
        <f>VLOOKUP($A:$A,'8-Türkiye Yıllar İhracat Birim '!$A:$H,6,0)</f>
        <v>2745</v>
      </c>
      <c r="BO79" s="11">
        <f>VLOOKUP($A:$A,'8-Türkiye Yıllar İhracat Birim '!$A:$H,7,0)</f>
        <v>431</v>
      </c>
      <c r="BP79" s="12">
        <f>VLOOKUP($A:$A,'8-Türkiye Yıllar İhracat Birim '!$A:$H,8,0)</f>
        <v>157</v>
      </c>
      <c r="BQ79" s="2">
        <f>VLOOKUP($A:$A,'9-Dünya Yıllar İthaları Birim F'!$A:$N,2,0)</f>
        <v>2761</v>
      </c>
      <c r="BR79" s="2" t="str">
        <f>VLOOKUP($A:$A,'9-Dünya Yıllar İthaları Birim F'!$A:$N,3,0)</f>
        <v>US Dollar/Tons</v>
      </c>
      <c r="BS79" s="2">
        <f>VLOOKUP($A:$A,'9-Dünya Yıllar İthaları Birim F'!$A:$N,4,0)</f>
        <v>2469</v>
      </c>
      <c r="BT79" s="2" t="str">
        <f>VLOOKUP($A:$A,'9-Dünya Yıllar İthaları Birim F'!$A:$N,5,0)</f>
        <v>US Dollar/Tons</v>
      </c>
      <c r="BU79" s="2">
        <f>VLOOKUP($A:$A,'9-Dünya Yıllar İthaları Birim F'!$A:$N,6,0)</f>
        <v>3180</v>
      </c>
      <c r="BV79" s="2" t="str">
        <f>VLOOKUP($A:$A,'9-Dünya Yıllar İthaları Birim F'!$A:$N,7,0)</f>
        <v>US Dollar/Tons</v>
      </c>
      <c r="BW79" s="2">
        <f>VLOOKUP($A:$A,'9-Dünya Yıllar İthaları Birim F'!$A:$N,8,0)</f>
        <v>4044</v>
      </c>
      <c r="BX79" s="2" t="str">
        <f>VLOOKUP($A:$A,'9-Dünya Yıllar İthaları Birim F'!$A:$N,9,0)</f>
        <v>US Dollar/Tons</v>
      </c>
      <c r="BY79" s="2">
        <f>VLOOKUP($A:$A,'9-Dünya Yıllar İthaları Birim F'!$A:$N,10,0)</f>
        <v>3494</v>
      </c>
      <c r="BZ79" s="2" t="str">
        <f>VLOOKUP($A:$A,'9-Dünya Yıllar İthaları Birim F'!$A:$N,11,0)</f>
        <v>US Dollar/Tons</v>
      </c>
      <c r="CA79" s="2">
        <f>VLOOKUP($A:$A,'9-Dünya Yıllar İthaları Birim F'!$A:$N,12,0)</f>
        <v>2002</v>
      </c>
      <c r="CB79" s="2">
        <f>VLOOKUP($A:$A,'9-Dünya Yıllar İthaları Birim F'!$A:$N,13,0)</f>
        <v>573</v>
      </c>
      <c r="CC79" s="2" t="str">
        <f>VLOOKUP($A:$A,'9-Dünya Yıllar İthaları Birim F'!$A:$N,14,0)</f>
        <v>Tons</v>
      </c>
    </row>
    <row r="80" spans="1:81" x14ac:dyDescent="0.3">
      <c r="A80" s="8" t="s">
        <v>89</v>
      </c>
      <c r="B80" s="9">
        <v>2500</v>
      </c>
      <c r="C80" s="9">
        <v>1862</v>
      </c>
      <c r="D80" s="9">
        <v>2657</v>
      </c>
      <c r="E80" s="9">
        <v>3602</v>
      </c>
      <c r="F80" s="49">
        <v>1980</v>
      </c>
      <c r="G80" s="49">
        <f t="shared" si="2"/>
        <v>-45.030538589672403</v>
      </c>
      <c r="H80" s="49">
        <f t="shared" si="3"/>
        <v>0.15773247616088712</v>
      </c>
      <c r="I80" s="9">
        <f>VLOOKUP($A:$A,'2-Dünya Çeyrek Yıllar İthalatı'!$A:$G,2,0)</f>
        <v>695</v>
      </c>
      <c r="J80" s="9">
        <f>VLOOKUP($A:$A,'2-Dünya Çeyrek Yıllar İthalatı'!$A:$G,3,0)</f>
        <v>333</v>
      </c>
      <c r="K80" s="9">
        <f>VLOOKUP($A:$A,'2-Dünya Çeyrek Yıllar İthalatı'!$A:$G,4,0)</f>
        <v>571</v>
      </c>
      <c r="L80" s="9">
        <f>VLOOKUP($A:$A,'2-Dünya Çeyrek Yıllar İthalatı'!$A:$G,5,0)</f>
        <v>590</v>
      </c>
      <c r="M80" s="10">
        <f>VLOOKUP($A:$A,'2-Dünya Çeyrek Yıllar İthalatı'!$A:$G,6,0)</f>
        <v>691</v>
      </c>
      <c r="N80" s="10">
        <f>VLOOKUP($A:$A,'2-Dünya Çeyrek Yıllar İthalatı'!$A:$G,7,0)</f>
        <v>-0.57553956834532372</v>
      </c>
      <c r="O80" s="8">
        <f>VLOOKUP($A:$A,'3-Türkiye İhracat Göstergeleri'!$A:$P,2,0)</f>
        <v>0</v>
      </c>
      <c r="P80" s="27">
        <f>VLOOKUP($A:$A,'3-Türkiye İhracat Göstergeleri'!$A:$P,3,0)</f>
        <v>0</v>
      </c>
      <c r="Q80" s="27">
        <f>VLOOKUP($A:$A,'3-Türkiye İhracat Göstergeleri'!$A:$P,4,0)</f>
        <v>0</v>
      </c>
      <c r="R80" s="27">
        <f>VLOOKUP($A:$A,'3-Türkiye İhracat Göstergeleri'!$A:$P,5,0)</f>
        <v>0</v>
      </c>
      <c r="S80" s="27">
        <f>VLOOKUP($A:$A,'3-Türkiye İhracat Göstergeleri'!$A:$P,6,0)</f>
        <v>0</v>
      </c>
      <c r="T80" s="27">
        <f>VLOOKUP($A:$A,'3-Türkiye İhracat Göstergeleri'!$A:$P,7,0)</f>
        <v>0</v>
      </c>
      <c r="U80" s="27">
        <f>VLOOKUP($A:$A,'3-Türkiye İhracat Göstergeleri'!$A:$P,8,0)</f>
        <v>0</v>
      </c>
      <c r="V80" s="27">
        <f>VLOOKUP($A:$A,'3-Türkiye İhracat Göstergeleri'!$A:$P,9,0)</f>
        <v>0</v>
      </c>
      <c r="W80" s="27">
        <f>VLOOKUP($A:$A,'3-Türkiye İhracat Göstergeleri'!$A:$P,10,0)</f>
        <v>0</v>
      </c>
      <c r="X80" s="27">
        <f>VLOOKUP($A:$A,'3-Türkiye İhracat Göstergeleri'!$A:$P,11,0)</f>
        <v>77</v>
      </c>
      <c r="Y80" s="27">
        <f>VLOOKUP($A:$A,'3-Türkiye İhracat Göstergeleri'!$A:$P,12,0)</f>
        <v>0.15773184789232808</v>
      </c>
      <c r="Z80" s="27">
        <f>VLOOKUP($A:$A,'3-Türkiye İhracat Göstergeleri'!$A:$P,13,0)</f>
        <v>2</v>
      </c>
      <c r="AA80" s="27">
        <f>VLOOKUP($A:$A,'3-Türkiye İhracat Göstergeleri'!$A:$P,14,0)</f>
        <v>3500</v>
      </c>
      <c r="AB80" s="27" t="str">
        <f>VLOOKUP($A:$A,'3-Türkiye İhracat Göstergeleri'!$A:$P,15,0)</f>
        <v>0.23</v>
      </c>
      <c r="AC80" s="27">
        <f>VLOOKUP($A:$A,'3-Türkiye İhracat Göstergeleri'!$A:$P,16,0)</f>
        <v>0</v>
      </c>
      <c r="AD80" s="27">
        <f>VLOOKUP($A:$A,'4-Dünya İthalat Göstergeleri'!$A:$M,2,0)</f>
        <v>1980</v>
      </c>
      <c r="AE80" s="28">
        <f>VLOOKUP($A:$A,'4-Dünya İthalat Göstergeleri'!$A:$M,3,0)</f>
        <v>-1781</v>
      </c>
      <c r="AF80" s="39">
        <f>VLOOKUP($A:$A,'4-Dünya İthalat Göstergeleri'!$A:$M,4,0)</f>
        <v>666</v>
      </c>
      <c r="AG80" s="39" t="str">
        <f>VLOOKUP($A:$A,'4-Dünya İthalat Göstergeleri'!$A:$M,5,0)</f>
        <v>Tons</v>
      </c>
      <c r="AH80" s="39">
        <f>VLOOKUP($A:$A,'4-Dünya İthalat Göstergeleri'!$A:$M,6,0)</f>
        <v>2973</v>
      </c>
      <c r="AI80" s="27">
        <f>VLOOKUP($A:$A,'4-Dünya İthalat Göstergeleri'!$A:$M,7,0)</f>
        <v>2</v>
      </c>
      <c r="AJ80" s="27">
        <f>VLOOKUP($A:$A,'4-Dünya İthalat Göstergeleri'!$A:$M,8,0)</f>
        <v>0</v>
      </c>
      <c r="AK80" s="27">
        <f>VLOOKUP($A:$A,'4-Dünya İthalat Göstergeleri'!$A:$M,9,0)</f>
        <v>-45</v>
      </c>
      <c r="AL80" s="27">
        <f>VLOOKUP($A:$A,'4-Dünya İthalat Göstergeleri'!$A:$M,10,0)</f>
        <v>0.15773184789232808</v>
      </c>
      <c r="AM80" s="27">
        <f>VLOOKUP($A:$A,'4-Dünya İthalat Göstergeleri'!$A:$M,11,0)</f>
        <v>3500</v>
      </c>
      <c r="AN80" s="27" t="str">
        <f>VLOOKUP($A:$A,'4-Dünya İthalat Göstergeleri'!$A:$M,12,0)</f>
        <v>0.22</v>
      </c>
      <c r="AO80" s="27">
        <f>VLOOKUP($A:$A,'4-Dünya İthalat Göstergeleri'!$A:$M,13,0)</f>
        <v>45506</v>
      </c>
      <c r="AP80" s="9">
        <f>VLOOKUP($A:$A,'5-Dünya Yıllar İhracatı'!$A:$H,2,0)</f>
        <v>30</v>
      </c>
      <c r="AQ80" s="9">
        <f>VLOOKUP($A:$A,'5-Dünya Yıllar İhracatı'!$A:$H,3,0)</f>
        <v>141</v>
      </c>
      <c r="AR80" s="9">
        <f>VLOOKUP($A:$A,'5-Dünya Yıllar İhracatı'!$A:$H,4,0)</f>
        <v>241</v>
      </c>
      <c r="AS80" s="9">
        <f>VLOOKUP($A:$A,'5-Dünya Yıllar İhracatı'!$A:$H,5,0)</f>
        <v>228</v>
      </c>
      <c r="AT80" s="10">
        <f>VLOOKUP($A:$A,'5-Dünya Yıllar İhracatı'!$A:$H,6,0)</f>
        <v>199</v>
      </c>
      <c r="AU80" s="10">
        <f>VLOOKUP($A:$A,'5-Dünya Yıllar İhracatı'!$A:$H,7,0)</f>
        <v>-12.719298245614036</v>
      </c>
      <c r="AV80" s="10">
        <f>VLOOKUP($A:$A,'5-Dünya Yıllar İhracatı'!$A:$H,8,0)</f>
        <v>1.8388145098173291E-2</v>
      </c>
      <c r="AW80" s="9">
        <f>VLOOKUP($A:$A,'6-Türkiye Yıllar İhracatı'!$A:$H,2,0)</f>
        <v>2</v>
      </c>
      <c r="AX80" s="9">
        <f>VLOOKUP($A:$A,'6-Türkiye Yıllar İhracatı'!$A:$H,3,0)</f>
        <v>0</v>
      </c>
      <c r="AY80" s="9">
        <f>VLOOKUP($A:$A,'6-Türkiye Yıllar İhracatı'!$A:$H,4,0)</f>
        <v>0</v>
      </c>
      <c r="AZ80" s="9">
        <f>VLOOKUP($A:$A,'6-Türkiye Yıllar İhracatı'!$A:$H,5,0)</f>
        <v>21</v>
      </c>
      <c r="BA80" s="10">
        <f>VLOOKUP($A:$A,'6-Türkiye Yıllar İhracatı'!$A:$H,6,0)</f>
        <v>0</v>
      </c>
      <c r="BB80" s="9">
        <f>VLOOKUP($A:$A,'6-Türkiye Yıllar İhracatı'!$A:$H,7,0)</f>
        <v>-100</v>
      </c>
      <c r="BC80" s="10">
        <f>VLOOKUP($A:$A,'6-Türkiye Yıllar İhracatı'!$A:$H,8,0)</f>
        <v>0</v>
      </c>
      <c r="BD80" s="9" t="e">
        <f>VLOOKUP($A:$A,'7-Türkiye Çeyrek Yıllar İhracat'!$A:$G,2,0)</f>
        <v>#N/A</v>
      </c>
      <c r="BE80" s="9" t="e">
        <f>VLOOKUP($A:$A,'7-Türkiye Çeyrek Yıllar İhracat'!$A:$G,3,0)</f>
        <v>#N/A</v>
      </c>
      <c r="BF80" s="9" t="e">
        <f>VLOOKUP($A:$A,'7-Türkiye Çeyrek Yıllar İhracat'!$A:$G,4,0)</f>
        <v>#N/A</v>
      </c>
      <c r="BG80" s="9" t="e">
        <f>VLOOKUP($A:$A,'7-Türkiye Çeyrek Yıllar İhracat'!$A:$G,5,0)</f>
        <v>#N/A</v>
      </c>
      <c r="BH80" s="10" t="e">
        <f>VLOOKUP($A:$A,'7-Türkiye Çeyrek Yıllar İhracat'!$A:$G,6,0)</f>
        <v>#N/A</v>
      </c>
      <c r="BI80" s="12" t="e">
        <f>VLOOKUP($A:$A,'7-Türkiye Çeyrek Yıllar İhracat'!$A:$G,7,0)</f>
        <v>#N/A</v>
      </c>
      <c r="BJ80" s="9">
        <f>VLOOKUP($A:$A,'8-Türkiye Yıllar İhracat Birim '!$A:$H,2,0)</f>
        <v>2000</v>
      </c>
      <c r="BK80" s="9">
        <f>VLOOKUP($A:$A,'8-Türkiye Yıllar İhracat Birim '!$A:$H,3,0)</f>
        <v>0</v>
      </c>
      <c r="BL80" s="9">
        <f>VLOOKUP($A:$A,'8-Türkiye Yıllar İhracat Birim '!$A:$H,4,0)</f>
        <v>0</v>
      </c>
      <c r="BM80" s="9">
        <f>VLOOKUP($A:$A,'8-Türkiye Yıllar İhracat Birim '!$A:$H,5,0)</f>
        <v>3500</v>
      </c>
      <c r="BN80" s="9">
        <f>VLOOKUP($A:$A,'8-Türkiye Yıllar İhracat Birim '!$A:$H,6,0)</f>
        <v>0</v>
      </c>
      <c r="BO80" s="9">
        <f>VLOOKUP($A:$A,'8-Türkiye Yıllar İhracat Birim '!$A:$H,7,0)</f>
        <v>0</v>
      </c>
      <c r="BP80" s="10">
        <f>VLOOKUP($A:$A,'8-Türkiye Yıllar İhracat Birim '!$A:$H,8,0)</f>
        <v>0</v>
      </c>
      <c r="BQ80" s="2">
        <f>VLOOKUP($A:$A,'9-Dünya Yıllar İthaları Birim F'!$A:$N,2,0)</f>
        <v>3698</v>
      </c>
      <c r="BR80" s="2" t="str">
        <f>VLOOKUP($A:$A,'9-Dünya Yıllar İthaları Birim F'!$A:$N,3,0)</f>
        <v>US Dollar/Tons</v>
      </c>
      <c r="BS80" s="2">
        <f>VLOOKUP($A:$A,'9-Dünya Yıllar İthaları Birim F'!$A:$N,4,0)</f>
        <v>3588</v>
      </c>
      <c r="BT80" s="2" t="str">
        <f>VLOOKUP($A:$A,'9-Dünya Yıllar İthaları Birim F'!$A:$N,5,0)</f>
        <v>US Dollar/Tons</v>
      </c>
      <c r="BU80" s="2">
        <f>VLOOKUP($A:$A,'9-Dünya Yıllar İthaları Birim F'!$A:$N,6,0)</f>
        <v>4344</v>
      </c>
      <c r="BV80" s="2">
        <f>VLOOKUP($A:$A,'9-Dünya Yıllar İthaları Birim F'!$A:$N,7,0)</f>
        <v>0</v>
      </c>
      <c r="BW80" s="2">
        <f>VLOOKUP($A:$A,'9-Dünya Yıllar İthaları Birim F'!$A:$N,8,0)</f>
        <v>3990</v>
      </c>
      <c r="BX80" s="2">
        <f>VLOOKUP($A:$A,'9-Dünya Yıllar İthaları Birim F'!$A:$N,9,0)</f>
        <v>0</v>
      </c>
      <c r="BY80" s="2">
        <f>VLOOKUP($A:$A,'9-Dünya Yıllar İthaları Birim F'!$A:$N,10,0)</f>
        <v>2973</v>
      </c>
      <c r="BZ80" s="2" t="str">
        <f>VLOOKUP($A:$A,'9-Dünya Yıllar İthaları Birim F'!$A:$N,11,0)</f>
        <v>US Dollar/Tons</v>
      </c>
      <c r="CA80" s="2">
        <f>VLOOKUP($A:$A,'9-Dünya Yıllar İthaları Birim F'!$A:$N,12,0)</f>
        <v>1980</v>
      </c>
      <c r="CB80" s="2">
        <f>VLOOKUP($A:$A,'9-Dünya Yıllar İthaları Birim F'!$A:$N,13,0)</f>
        <v>666</v>
      </c>
      <c r="CC80" s="2" t="str">
        <f>VLOOKUP($A:$A,'9-Dünya Yıllar İthaları Birim F'!$A:$N,14,0)</f>
        <v>Tons</v>
      </c>
    </row>
    <row r="81" spans="1:81" x14ac:dyDescent="0.3">
      <c r="A81" s="6" t="s">
        <v>90</v>
      </c>
      <c r="B81" s="14">
        <v>1367</v>
      </c>
      <c r="C81" s="14">
        <v>854</v>
      </c>
      <c r="D81" s="14">
        <v>1653</v>
      </c>
      <c r="E81" s="14">
        <v>975</v>
      </c>
      <c r="F81" s="52">
        <v>1946</v>
      </c>
      <c r="G81" s="52">
        <f t="shared" si="2"/>
        <v>99.589743589743591</v>
      </c>
      <c r="H81" s="52">
        <f t="shared" si="3"/>
        <v>0.15502393869145775</v>
      </c>
      <c r="I81" s="11" t="e">
        <f>VLOOKUP($A:$A,'2-Dünya Çeyrek Yıllar İthalatı'!$A:$G,2,0)</f>
        <v>#N/A</v>
      </c>
      <c r="J81" s="11" t="e">
        <f>VLOOKUP($A:$A,'2-Dünya Çeyrek Yıllar İthalatı'!$A:$G,3,0)</f>
        <v>#N/A</v>
      </c>
      <c r="K81" s="11" t="e">
        <f>VLOOKUP($A:$A,'2-Dünya Çeyrek Yıllar İthalatı'!$A:$G,4,0)</f>
        <v>#N/A</v>
      </c>
      <c r="L81" s="11" t="e">
        <f>VLOOKUP($A:$A,'2-Dünya Çeyrek Yıllar İthalatı'!$A:$G,5,0)</f>
        <v>#N/A</v>
      </c>
      <c r="M81" s="12" t="e">
        <f>VLOOKUP($A:$A,'2-Dünya Çeyrek Yıllar İthalatı'!$A:$G,6,0)</f>
        <v>#N/A</v>
      </c>
      <c r="N81" s="12" t="e">
        <f>VLOOKUP($A:$A,'2-Dünya Çeyrek Yıllar İthalatı'!$A:$G,7,0)</f>
        <v>#N/A</v>
      </c>
      <c r="O81" s="6">
        <f>VLOOKUP($A:$A,'3-Türkiye İhracat Göstergeleri'!$A:$P,2,0)</f>
        <v>0</v>
      </c>
      <c r="P81" s="25">
        <f>VLOOKUP($A:$A,'3-Türkiye İhracat Göstergeleri'!$A:$P,3,0)</f>
        <v>0</v>
      </c>
      <c r="Q81" s="25">
        <f>VLOOKUP($A:$A,'3-Türkiye İhracat Göstergeleri'!$A:$P,4,0)</f>
        <v>0</v>
      </c>
      <c r="R81" s="25">
        <f>VLOOKUP($A:$A,'3-Türkiye İhracat Göstergeleri'!$A:$P,5,0)</f>
        <v>0</v>
      </c>
      <c r="S81" s="25">
        <f>VLOOKUP($A:$A,'3-Türkiye İhracat Göstergeleri'!$A:$P,6,0)</f>
        <v>0</v>
      </c>
      <c r="T81" s="25">
        <f>VLOOKUP($A:$A,'3-Türkiye İhracat Göstergeleri'!$A:$P,7,0)</f>
        <v>0</v>
      </c>
      <c r="U81" s="25">
        <f>VLOOKUP($A:$A,'3-Türkiye İhracat Göstergeleri'!$A:$P,8,0)</f>
        <v>0</v>
      </c>
      <c r="V81" s="25">
        <f>VLOOKUP($A:$A,'3-Türkiye İhracat Göstergeleri'!$A:$P,9,0)</f>
        <v>0</v>
      </c>
      <c r="W81" s="25">
        <f>VLOOKUP($A:$A,'3-Türkiye İhracat Göstergeleri'!$A:$P,10,0)</f>
        <v>0</v>
      </c>
      <c r="X81" s="25">
        <f>VLOOKUP($A:$A,'3-Türkiye İhracat Göstergeleri'!$A:$P,11,0)</f>
        <v>78</v>
      </c>
      <c r="Y81" s="25">
        <f>VLOOKUP($A:$A,'3-Türkiye İhracat Göstergeleri'!$A:$P,12,0)</f>
        <v>0.15502332121134871</v>
      </c>
      <c r="Z81" s="25">
        <f>VLOOKUP($A:$A,'3-Türkiye İhracat Göstergeleri'!$A:$P,13,0)</f>
        <v>9</v>
      </c>
      <c r="AA81" s="25">
        <f>VLOOKUP($A:$A,'3-Türkiye İhracat Göstergeleri'!$A:$P,14,0)</f>
        <v>840</v>
      </c>
      <c r="AB81" s="25">
        <f>VLOOKUP($A:$A,'3-Türkiye İhracat Göstergeleri'!$A:$P,15,0)</f>
        <v>1</v>
      </c>
      <c r="AC81" s="25">
        <f>VLOOKUP($A:$A,'3-Türkiye İhracat Göstergeleri'!$A:$P,16,0)</f>
        <v>0</v>
      </c>
      <c r="AD81" s="41">
        <f>VLOOKUP($A:$A,'4-Dünya İthalat Göstergeleri'!$A:$M,2,0)</f>
        <v>1946</v>
      </c>
      <c r="AE81" s="29">
        <f>VLOOKUP($A:$A,'4-Dünya İthalat Göstergeleri'!$A:$M,3,0)</f>
        <v>-1946</v>
      </c>
      <c r="AF81" s="41">
        <f>VLOOKUP($A:$A,'4-Dünya İthalat Göstergeleri'!$A:$M,4,0)</f>
        <v>2268</v>
      </c>
      <c r="AG81" s="41" t="str">
        <f>VLOOKUP($A:$A,'4-Dünya İthalat Göstergeleri'!$A:$M,5,0)</f>
        <v>Tons</v>
      </c>
      <c r="AH81" s="41">
        <f>VLOOKUP($A:$A,'4-Dünya İthalat Göstergeleri'!$A:$M,6,0)</f>
        <v>858</v>
      </c>
      <c r="AI81" s="41">
        <f>VLOOKUP($A:$A,'4-Dünya İthalat Göstergeleri'!$A:$M,7,0)</f>
        <v>9</v>
      </c>
      <c r="AJ81" s="41">
        <f>VLOOKUP($A:$A,'4-Dünya İthalat Göstergeleri'!$A:$M,8,0)</f>
        <v>19</v>
      </c>
      <c r="AK81" s="41">
        <f>VLOOKUP($A:$A,'4-Dünya İthalat Göstergeleri'!$A:$M,9,0)</f>
        <v>100</v>
      </c>
      <c r="AL81" s="41">
        <f>VLOOKUP($A:$A,'4-Dünya İthalat Göstergeleri'!$A:$M,10,0)</f>
        <v>0.15502332121134871</v>
      </c>
      <c r="AM81" s="41">
        <f>VLOOKUP($A:$A,'4-Dünya İthalat Göstergeleri'!$A:$M,11,0)</f>
        <v>840</v>
      </c>
      <c r="AN81" s="41">
        <f>VLOOKUP($A:$A,'4-Dünya İthalat Göstergeleri'!$A:$M,12,0)</f>
        <v>1</v>
      </c>
      <c r="AO81" s="41" t="str">
        <f>VLOOKUP($A:$A,'4-Dünya İthalat Göstergeleri'!$A:$M,13,0)</f>
        <v>...</v>
      </c>
      <c r="AP81" s="11">
        <f>VLOOKUP($A:$A,'5-Dünya Yıllar İhracatı'!$A:$H,2,0)</f>
        <v>31</v>
      </c>
      <c r="AQ81" s="11">
        <f>VLOOKUP($A:$A,'5-Dünya Yıllar İhracatı'!$A:$H,3,0)</f>
        <v>0</v>
      </c>
      <c r="AR81" s="11">
        <f>VLOOKUP($A:$A,'5-Dünya Yıllar İhracatı'!$A:$H,4,0)</f>
        <v>0</v>
      </c>
      <c r="AS81" s="11">
        <f>VLOOKUP($A:$A,'5-Dünya Yıllar İhracatı'!$A:$H,5,0)</f>
        <v>0</v>
      </c>
      <c r="AT81" s="12">
        <f>VLOOKUP($A:$A,'5-Dünya Yıllar İhracatı'!$A:$H,6,0)</f>
        <v>0</v>
      </c>
      <c r="AU81" s="12">
        <f>VLOOKUP($A:$A,'5-Dünya Yıllar İhracatı'!$A:$H,7,0)</f>
        <v>100</v>
      </c>
      <c r="AV81" s="12">
        <f>VLOOKUP($A:$A,'5-Dünya Yıllar İhracatı'!$A:$H,8,0)</f>
        <v>0</v>
      </c>
      <c r="AW81" s="11" t="e">
        <f>VLOOKUP($A:$A,'6-Türkiye Yıllar İhracatı'!$A:$H,2,0)</f>
        <v>#N/A</v>
      </c>
      <c r="AX81" s="11" t="e">
        <f>VLOOKUP($A:$A,'6-Türkiye Yıllar İhracatı'!$A:$H,3,0)</f>
        <v>#N/A</v>
      </c>
      <c r="AY81" s="11" t="e">
        <f>VLOOKUP($A:$A,'6-Türkiye Yıllar İhracatı'!$A:$H,4,0)</f>
        <v>#N/A</v>
      </c>
      <c r="AZ81" s="11" t="e">
        <f>VLOOKUP($A:$A,'6-Türkiye Yıllar İhracatı'!$A:$H,5,0)</f>
        <v>#N/A</v>
      </c>
      <c r="BA81" s="12" t="e">
        <f>VLOOKUP($A:$A,'6-Türkiye Yıllar İhracatı'!$A:$H,6,0)</f>
        <v>#N/A</v>
      </c>
      <c r="BB81" s="11" t="e">
        <f>VLOOKUP($A:$A,'6-Türkiye Yıllar İhracatı'!$A:$H,7,0)</f>
        <v>#N/A</v>
      </c>
      <c r="BC81" s="12" t="e">
        <f>VLOOKUP($A:$A,'6-Türkiye Yıllar İhracatı'!$A:$H,8,0)</f>
        <v>#N/A</v>
      </c>
      <c r="BD81" s="11" t="e">
        <f>VLOOKUP($A:$A,'7-Türkiye Çeyrek Yıllar İhracat'!$A:$G,2,0)</f>
        <v>#N/A</v>
      </c>
      <c r="BE81" s="11" t="e">
        <f>VLOOKUP($A:$A,'7-Türkiye Çeyrek Yıllar İhracat'!$A:$G,3,0)</f>
        <v>#N/A</v>
      </c>
      <c r="BF81" s="11" t="e">
        <f>VLOOKUP($A:$A,'7-Türkiye Çeyrek Yıllar İhracat'!$A:$G,4,0)</f>
        <v>#N/A</v>
      </c>
      <c r="BG81" s="11" t="e">
        <f>VLOOKUP($A:$A,'7-Türkiye Çeyrek Yıllar İhracat'!$A:$G,5,0)</f>
        <v>#N/A</v>
      </c>
      <c r="BH81" s="12" t="e">
        <f>VLOOKUP($A:$A,'7-Türkiye Çeyrek Yıllar İhracat'!$A:$G,6,0)</f>
        <v>#N/A</v>
      </c>
      <c r="BI81" s="12" t="e">
        <f>VLOOKUP($A:$A,'7-Türkiye Çeyrek Yıllar İhracat'!$A:$G,7,0)</f>
        <v>#N/A</v>
      </c>
      <c r="BJ81" s="11" t="e">
        <f>VLOOKUP($A:$A,'8-Türkiye Yıllar İhracat Birim '!$A:$H,2,0)</f>
        <v>#N/A</v>
      </c>
      <c r="BK81" s="11" t="e">
        <f>VLOOKUP($A:$A,'8-Türkiye Yıllar İhracat Birim '!$A:$H,3,0)</f>
        <v>#N/A</v>
      </c>
      <c r="BL81" s="11" t="e">
        <f>VLOOKUP($A:$A,'8-Türkiye Yıllar İhracat Birim '!$A:$H,4,0)</f>
        <v>#N/A</v>
      </c>
      <c r="BM81" s="11" t="e">
        <f>VLOOKUP($A:$A,'8-Türkiye Yıllar İhracat Birim '!$A:$H,5,0)</f>
        <v>#N/A</v>
      </c>
      <c r="BN81" s="11" t="e">
        <f>VLOOKUP($A:$A,'8-Türkiye Yıllar İhracat Birim '!$A:$H,6,0)</f>
        <v>#N/A</v>
      </c>
      <c r="BO81" s="11" t="e">
        <f>VLOOKUP($A:$A,'8-Türkiye Yıllar İhracat Birim '!$A:$H,7,0)</f>
        <v>#N/A</v>
      </c>
      <c r="BP81" s="12" t="e">
        <f>VLOOKUP($A:$A,'8-Türkiye Yıllar İhracat Birim '!$A:$H,8,0)</f>
        <v>#N/A</v>
      </c>
      <c r="BQ81" s="2">
        <f>VLOOKUP($A:$A,'9-Dünya Yıllar İthaları Birim F'!$A:$N,2,0)</f>
        <v>1196</v>
      </c>
      <c r="BR81" s="2" t="str">
        <f>VLOOKUP($A:$A,'9-Dünya Yıllar İthaları Birim F'!$A:$N,3,0)</f>
        <v>US Dollar/Tons</v>
      </c>
      <c r="BS81" s="2">
        <f>VLOOKUP($A:$A,'9-Dünya Yıllar İthaları Birim F'!$A:$N,4,0)</f>
        <v>1278</v>
      </c>
      <c r="BT81" s="2" t="str">
        <f>VLOOKUP($A:$A,'9-Dünya Yıllar İthaları Birim F'!$A:$N,5,0)</f>
        <v>US Dollar/Tons</v>
      </c>
      <c r="BU81" s="2">
        <f>VLOOKUP($A:$A,'9-Dünya Yıllar İthaları Birim F'!$A:$N,6,0)</f>
        <v>998</v>
      </c>
      <c r="BV81" s="2" t="str">
        <f>VLOOKUP($A:$A,'9-Dünya Yıllar İthaları Birim F'!$A:$N,7,0)</f>
        <v>US Dollar/Tons</v>
      </c>
      <c r="BW81" s="2">
        <f>VLOOKUP($A:$A,'9-Dünya Yıllar İthaları Birim F'!$A:$N,8,0)</f>
        <v>986</v>
      </c>
      <c r="BX81" s="2" t="str">
        <f>VLOOKUP($A:$A,'9-Dünya Yıllar İthaları Birim F'!$A:$N,9,0)</f>
        <v>US Dollar/Tons</v>
      </c>
      <c r="BY81" s="2">
        <f>VLOOKUP($A:$A,'9-Dünya Yıllar İthaları Birim F'!$A:$N,10,0)</f>
        <v>858</v>
      </c>
      <c r="BZ81" s="2" t="str">
        <f>VLOOKUP($A:$A,'9-Dünya Yıllar İthaları Birim F'!$A:$N,11,0)</f>
        <v>US Dollar/Tons</v>
      </c>
      <c r="CA81" s="2">
        <f>VLOOKUP($A:$A,'9-Dünya Yıllar İthaları Birim F'!$A:$N,12,0)</f>
        <v>1946</v>
      </c>
      <c r="CB81" s="2">
        <f>VLOOKUP($A:$A,'9-Dünya Yıllar İthaları Birim F'!$A:$N,13,0)</f>
        <v>2268</v>
      </c>
      <c r="CC81" s="2" t="str">
        <f>VLOOKUP($A:$A,'9-Dünya Yıllar İthaları Birim F'!$A:$N,14,0)</f>
        <v>Tons</v>
      </c>
    </row>
    <row r="82" spans="1:81" x14ac:dyDescent="0.3">
      <c r="A82" s="8" t="s">
        <v>91</v>
      </c>
      <c r="B82" s="9">
        <v>489</v>
      </c>
      <c r="C82" s="9">
        <v>1301</v>
      </c>
      <c r="D82" s="9">
        <v>650</v>
      </c>
      <c r="E82" s="9">
        <v>0</v>
      </c>
      <c r="F82" s="51">
        <v>1842</v>
      </c>
      <c r="G82" s="51">
        <f t="shared" si="2"/>
        <v>100</v>
      </c>
      <c r="H82" s="51">
        <f t="shared" si="3"/>
        <v>0.14673900054967379</v>
      </c>
      <c r="I82" s="9" t="e">
        <f>VLOOKUP($A:$A,'2-Dünya Çeyrek Yıllar İthalatı'!$A:$G,2,0)</f>
        <v>#N/A</v>
      </c>
      <c r="J82" s="9" t="e">
        <f>VLOOKUP($A:$A,'2-Dünya Çeyrek Yıllar İthalatı'!$A:$G,3,0)</f>
        <v>#N/A</v>
      </c>
      <c r="K82" s="9" t="e">
        <f>VLOOKUP($A:$A,'2-Dünya Çeyrek Yıllar İthalatı'!$A:$G,4,0)</f>
        <v>#N/A</v>
      </c>
      <c r="L82" s="9" t="e">
        <f>VLOOKUP($A:$A,'2-Dünya Çeyrek Yıllar İthalatı'!$A:$G,5,0)</f>
        <v>#N/A</v>
      </c>
      <c r="M82" s="10" t="e">
        <f>VLOOKUP($A:$A,'2-Dünya Çeyrek Yıllar İthalatı'!$A:$G,6,0)</f>
        <v>#N/A</v>
      </c>
      <c r="N82" s="10" t="e">
        <f>VLOOKUP($A:$A,'2-Dünya Çeyrek Yıllar İthalatı'!$A:$G,7,0)</f>
        <v>#N/A</v>
      </c>
      <c r="O82" s="8">
        <f>VLOOKUP($A:$A,'3-Türkiye İhracat Göstergeleri'!$A:$P,2,0)</f>
        <v>614</v>
      </c>
      <c r="P82" s="27">
        <f>VLOOKUP($A:$A,'3-Türkiye İhracat Göstergeleri'!$A:$P,3,0)</f>
        <v>614</v>
      </c>
      <c r="Q82" s="27">
        <f>VLOOKUP($A:$A,'3-Türkiye İhracat Göstergeleri'!$A:$P,4,0)</f>
        <v>0.81030432602211844</v>
      </c>
      <c r="R82" s="27">
        <f>VLOOKUP($A:$A,'3-Türkiye İhracat Göstergeleri'!$A:$P,5,0)</f>
        <v>251</v>
      </c>
      <c r="S82" s="27" t="str">
        <f>VLOOKUP($A:$A,'3-Türkiye İhracat Göstergeleri'!$A:$P,6,0)</f>
        <v>Tons</v>
      </c>
      <c r="T82" s="27">
        <f>VLOOKUP($A:$A,'3-Türkiye İhracat Göstergeleri'!$A:$P,7,0)</f>
        <v>2446</v>
      </c>
      <c r="U82" s="27">
        <f>VLOOKUP($A:$A,'3-Türkiye İhracat Göstergeleri'!$A:$P,8,0)</f>
        <v>-4</v>
      </c>
      <c r="V82" s="27">
        <f>VLOOKUP($A:$A,'3-Türkiye İhracat Göstergeleri'!$A:$P,9,0)</f>
        <v>-10</v>
      </c>
      <c r="W82" s="27">
        <f>VLOOKUP($A:$A,'3-Türkiye İhracat Göstergeleri'!$A:$P,10,0)</f>
        <v>-52</v>
      </c>
      <c r="X82" s="27">
        <f>VLOOKUP($A:$A,'3-Türkiye İhracat Göstergeleri'!$A:$P,11,0)</f>
        <v>79</v>
      </c>
      <c r="Y82" s="27">
        <f>VLOOKUP($A:$A,'3-Türkiye İhracat Göstergeleri'!$A:$P,12,0)</f>
        <v>0.14673841606952948</v>
      </c>
      <c r="Z82" s="27">
        <f>VLOOKUP($A:$A,'3-Türkiye İhracat Göstergeleri'!$A:$P,13,0)</f>
        <v>-2</v>
      </c>
      <c r="AA82" s="27">
        <f>VLOOKUP($A:$A,'3-Türkiye İhracat Göstergeleri'!$A:$P,14,0)</f>
        <v>1693</v>
      </c>
      <c r="AB82" s="27" t="str">
        <f>VLOOKUP($A:$A,'3-Türkiye İhracat Göstergeleri'!$A:$P,15,0)</f>
        <v>0.25</v>
      </c>
      <c r="AC82" s="27">
        <f>VLOOKUP($A:$A,'3-Türkiye İhracat Göstergeleri'!$A:$P,16,0)</f>
        <v>0</v>
      </c>
      <c r="AD82" s="38">
        <f>VLOOKUP($A:$A,'4-Dünya İthalat Göstergeleri'!$A:$M,2,0)</f>
        <v>1842</v>
      </c>
      <c r="AE82" s="28">
        <f>VLOOKUP($A:$A,'4-Dünya İthalat Göstergeleri'!$A:$M,3,0)</f>
        <v>-1838</v>
      </c>
      <c r="AF82" s="38">
        <f>VLOOKUP($A:$A,'4-Dünya İthalat Göstergeleri'!$A:$M,4,0)</f>
        <v>0</v>
      </c>
      <c r="AG82" s="38" t="str">
        <f>VLOOKUP($A:$A,'4-Dünya İthalat Göstergeleri'!$A:$M,5,0)</f>
        <v>No quantity</v>
      </c>
      <c r="AH82" s="38">
        <f>VLOOKUP($A:$A,'4-Dünya İthalat Göstergeleri'!$A:$M,6,0)</f>
        <v>0</v>
      </c>
      <c r="AI82" s="38">
        <f>VLOOKUP($A:$A,'4-Dünya İthalat Göstergeleri'!$A:$M,7,0)</f>
        <v>-2</v>
      </c>
      <c r="AJ82" s="38">
        <f>VLOOKUP($A:$A,'4-Dünya İthalat Göstergeleri'!$A:$M,8,0)</f>
        <v>-17</v>
      </c>
      <c r="AK82" s="38">
        <f>VLOOKUP($A:$A,'4-Dünya İthalat Göstergeleri'!$A:$M,9,0)</f>
        <v>-24</v>
      </c>
      <c r="AL82" s="38">
        <f>VLOOKUP($A:$A,'4-Dünya İthalat Göstergeleri'!$A:$M,10,0)</f>
        <v>0.14673841606952948</v>
      </c>
      <c r="AM82" s="38">
        <f>VLOOKUP($A:$A,'4-Dünya İthalat Göstergeleri'!$A:$M,11,0)</f>
        <v>1693</v>
      </c>
      <c r="AN82" s="38" t="str">
        <f>VLOOKUP($A:$A,'4-Dünya İthalat Göstergeleri'!$A:$M,12,0)</f>
        <v>0.25</v>
      </c>
      <c r="AO82" s="38">
        <f>VLOOKUP($A:$A,'4-Dünya İthalat Göstergeleri'!$A:$M,13,0)</f>
        <v>0</v>
      </c>
      <c r="AP82" s="9">
        <f>VLOOKUP($A:$A,'5-Dünya Yıllar İhracatı'!$A:$H,2,0)</f>
        <v>0</v>
      </c>
      <c r="AQ82" s="9">
        <f>VLOOKUP($A:$A,'5-Dünya Yıllar İhracatı'!$A:$H,3,0)</f>
        <v>0</v>
      </c>
      <c r="AR82" s="9">
        <f>VLOOKUP($A:$A,'5-Dünya Yıllar İhracatı'!$A:$H,4,0)</f>
        <v>0</v>
      </c>
      <c r="AS82" s="9">
        <f>VLOOKUP($A:$A,'5-Dünya Yıllar İhracatı'!$A:$H,5,0)</f>
        <v>0</v>
      </c>
      <c r="AT82" s="10">
        <f>VLOOKUP($A:$A,'5-Dünya Yıllar İhracatı'!$A:$H,6,0)</f>
        <v>4</v>
      </c>
      <c r="AU82" s="10">
        <f>VLOOKUP($A:$A,'5-Dünya Yıllar İhracatı'!$A:$H,7,0)</f>
        <v>100</v>
      </c>
      <c r="AV82" s="10">
        <f>VLOOKUP($A:$A,'5-Dünya Yıllar İhracatı'!$A:$H,8,0)</f>
        <v>3.6961095674720179E-4</v>
      </c>
      <c r="AW82" s="9">
        <f>VLOOKUP($A:$A,'6-Türkiye Yıllar İhracatı'!$A:$H,2,0)</f>
        <v>782</v>
      </c>
      <c r="AX82" s="9">
        <f>VLOOKUP($A:$A,'6-Türkiye Yıllar İhracatı'!$A:$H,3,0)</f>
        <v>1218</v>
      </c>
      <c r="AY82" s="9">
        <f>VLOOKUP($A:$A,'6-Türkiye Yıllar İhracatı'!$A:$H,4,0)</f>
        <v>969</v>
      </c>
      <c r="AZ82" s="9">
        <f>VLOOKUP($A:$A,'6-Türkiye Yıllar İhracatı'!$A:$H,5,0)</f>
        <v>1283</v>
      </c>
      <c r="BA82" s="10">
        <f>VLOOKUP($A:$A,'6-Türkiye Yıllar İhracatı'!$A:$H,6,0)</f>
        <v>614</v>
      </c>
      <c r="BB82" s="9">
        <f>VLOOKUP($A:$A,'6-Türkiye Yıllar İhracatı'!$A:$H,7,0)</f>
        <v>-52.143413873733437</v>
      </c>
      <c r="BC82" s="10">
        <f>VLOOKUP($A:$A,'6-Türkiye Yıllar İhracatı'!$A:$H,8,0)</f>
        <v>0.81030432602211844</v>
      </c>
      <c r="BD82" s="9">
        <f>VLOOKUP($A:$A,'7-Türkiye Çeyrek Yıllar İhracat'!$A:$G,2,0)</f>
        <v>90</v>
      </c>
      <c r="BE82" s="9">
        <f>VLOOKUP($A:$A,'7-Türkiye Çeyrek Yıllar İhracat'!$A:$G,3,0)</f>
        <v>114</v>
      </c>
      <c r="BF82" s="9">
        <f>VLOOKUP($A:$A,'7-Türkiye Çeyrek Yıllar İhracat'!$A:$G,4,0)</f>
        <v>123</v>
      </c>
      <c r="BG82" s="9">
        <f>VLOOKUP($A:$A,'7-Türkiye Çeyrek Yıllar İhracat'!$A:$G,5,0)</f>
        <v>140</v>
      </c>
      <c r="BH82" s="10">
        <f>VLOOKUP($A:$A,'7-Türkiye Çeyrek Yıllar İhracat'!$A:$G,6,0)</f>
        <v>149</v>
      </c>
      <c r="BI82" s="12">
        <f>VLOOKUP($A:$A,'7-Türkiye Çeyrek Yıllar İhracat'!$A:$G,7,0)</f>
        <v>65.555555555555557</v>
      </c>
      <c r="BJ82" s="9">
        <f>VLOOKUP($A:$A,'8-Türkiye Yıllar İhracat Birim '!$A:$H,2,0)</f>
        <v>2052</v>
      </c>
      <c r="BK82" s="9">
        <f>VLOOKUP($A:$A,'8-Türkiye Yıllar İhracat Birim '!$A:$H,3,0)</f>
        <v>1927</v>
      </c>
      <c r="BL82" s="9">
        <f>VLOOKUP($A:$A,'8-Türkiye Yıllar İhracat Birim '!$A:$H,4,0)</f>
        <v>2523</v>
      </c>
      <c r="BM82" s="9">
        <f>VLOOKUP($A:$A,'8-Türkiye Yıllar İhracat Birim '!$A:$H,5,0)</f>
        <v>2448</v>
      </c>
      <c r="BN82" s="9">
        <f>VLOOKUP($A:$A,'8-Türkiye Yıllar İhracat Birim '!$A:$H,6,0)</f>
        <v>2446</v>
      </c>
      <c r="BO82" s="9">
        <f>VLOOKUP($A:$A,'8-Türkiye Yıllar İhracat Birim '!$A:$H,7,0)</f>
        <v>614</v>
      </c>
      <c r="BP82" s="10">
        <f>VLOOKUP($A:$A,'8-Türkiye Yıllar İhracat Birim '!$A:$H,8,0)</f>
        <v>251</v>
      </c>
      <c r="BQ82" s="2">
        <f>VLOOKUP($A:$A,'9-Dünya Yıllar İthaları Birim F'!$A:$N,2,0)</f>
        <v>2982</v>
      </c>
      <c r="BR82" s="2" t="str">
        <f>VLOOKUP($A:$A,'9-Dünya Yıllar İthaları Birim F'!$A:$N,3,0)</f>
        <v>US Dollar/Tons</v>
      </c>
      <c r="BS82" s="2">
        <f>VLOOKUP($A:$A,'9-Dünya Yıllar İthaları Birim F'!$A:$N,4,0)</f>
        <v>2365</v>
      </c>
      <c r="BT82" s="2" t="str">
        <f>VLOOKUP($A:$A,'9-Dünya Yıllar İthaları Birim F'!$A:$N,5,0)</f>
        <v>US Dollar/Tons</v>
      </c>
      <c r="BU82" s="2">
        <f>VLOOKUP($A:$A,'9-Dünya Yıllar İthaları Birim F'!$A:$N,6,0)</f>
        <v>9559</v>
      </c>
      <c r="BV82" s="2" t="str">
        <f>VLOOKUP($A:$A,'9-Dünya Yıllar İthaları Birim F'!$A:$N,7,0)</f>
        <v>US Dollar/Tons</v>
      </c>
      <c r="BW82" s="2">
        <f>VLOOKUP($A:$A,'9-Dünya Yıllar İthaları Birim F'!$A:$N,8,0)</f>
        <v>0</v>
      </c>
      <c r="BX82" s="2">
        <f>VLOOKUP($A:$A,'9-Dünya Yıllar İthaları Birim F'!$A:$N,9,0)</f>
        <v>0</v>
      </c>
      <c r="BY82" s="2">
        <f>VLOOKUP($A:$A,'9-Dünya Yıllar İthaları Birim F'!$A:$N,10,0)</f>
        <v>0</v>
      </c>
      <c r="BZ82" s="2">
        <f>VLOOKUP($A:$A,'9-Dünya Yıllar İthaları Birim F'!$A:$N,11,0)</f>
        <v>0</v>
      </c>
      <c r="CA82" s="2">
        <f>VLOOKUP($A:$A,'9-Dünya Yıllar İthaları Birim F'!$A:$N,12,0)</f>
        <v>1842</v>
      </c>
      <c r="CB82" s="2">
        <f>VLOOKUP($A:$A,'9-Dünya Yıllar İthaları Birim F'!$A:$N,13,0)</f>
        <v>0</v>
      </c>
      <c r="CC82" s="2" t="str">
        <f>VLOOKUP($A:$A,'9-Dünya Yıllar İthaları Birim F'!$A:$N,14,0)</f>
        <v>No quantity</v>
      </c>
    </row>
    <row r="83" spans="1:81" x14ac:dyDescent="0.3">
      <c r="A83" s="6" t="s">
        <v>92</v>
      </c>
      <c r="B83" s="11">
        <v>4395</v>
      </c>
      <c r="C83" s="11">
        <v>2916</v>
      </c>
      <c r="D83" s="11">
        <v>2734</v>
      </c>
      <c r="E83" s="11">
        <v>1964</v>
      </c>
      <c r="F83" s="50">
        <v>1804</v>
      </c>
      <c r="G83" s="50">
        <f t="shared" si="2"/>
        <v>-8.146639511201629</v>
      </c>
      <c r="H83" s="50">
        <f t="shared" si="3"/>
        <v>0.14371181161325272</v>
      </c>
      <c r="I83" s="11">
        <f>VLOOKUP($A:$A,'2-Dünya Çeyrek Yıllar İthalatı'!$A:$G,2,0)</f>
        <v>253</v>
      </c>
      <c r="J83" s="11">
        <f>VLOOKUP($A:$A,'2-Dünya Çeyrek Yıllar İthalatı'!$A:$G,3,0)</f>
        <v>548</v>
      </c>
      <c r="K83" s="11">
        <f>VLOOKUP($A:$A,'2-Dünya Çeyrek Yıllar İthalatı'!$A:$G,4,0)</f>
        <v>924</v>
      </c>
      <c r="L83" s="11">
        <f>VLOOKUP($A:$A,'2-Dünya Çeyrek Yıllar İthalatı'!$A:$G,5,0)</f>
        <v>455</v>
      </c>
      <c r="M83" s="12">
        <f>VLOOKUP($A:$A,'2-Dünya Çeyrek Yıllar İthalatı'!$A:$G,6,0)</f>
        <v>0</v>
      </c>
      <c r="N83" s="12">
        <f>VLOOKUP($A:$A,'2-Dünya Çeyrek Yıllar İthalatı'!$A:$G,7,0)</f>
        <v>-100</v>
      </c>
      <c r="O83" s="6">
        <f>VLOOKUP($A:$A,'3-Türkiye İhracat Göstergeleri'!$A:$P,2,0)</f>
        <v>0</v>
      </c>
      <c r="P83" s="25">
        <f>VLOOKUP($A:$A,'3-Türkiye İhracat Göstergeleri'!$A:$P,3,0)</f>
        <v>0</v>
      </c>
      <c r="Q83" s="25">
        <f>VLOOKUP($A:$A,'3-Türkiye İhracat Göstergeleri'!$A:$P,4,0)</f>
        <v>0</v>
      </c>
      <c r="R83" s="25">
        <f>VLOOKUP($A:$A,'3-Türkiye İhracat Göstergeleri'!$A:$P,5,0)</f>
        <v>0</v>
      </c>
      <c r="S83" s="25">
        <f>VLOOKUP($A:$A,'3-Türkiye İhracat Göstergeleri'!$A:$P,6,0)</f>
        <v>0</v>
      </c>
      <c r="T83" s="25">
        <f>VLOOKUP($A:$A,'3-Türkiye İhracat Göstergeleri'!$A:$P,7,0)</f>
        <v>0</v>
      </c>
      <c r="U83" s="25">
        <f>VLOOKUP($A:$A,'3-Türkiye İhracat Göstergeleri'!$A:$P,8,0)</f>
        <v>0</v>
      </c>
      <c r="V83" s="25">
        <f>VLOOKUP($A:$A,'3-Türkiye İhracat Göstergeleri'!$A:$P,9,0)</f>
        <v>0</v>
      </c>
      <c r="W83" s="25">
        <f>VLOOKUP($A:$A,'3-Türkiye İhracat Göstergeleri'!$A:$P,10,0)</f>
        <v>0</v>
      </c>
      <c r="X83" s="25">
        <f>VLOOKUP($A:$A,'3-Türkiye İhracat Göstergeleri'!$A:$P,11,0)</f>
        <v>80</v>
      </c>
      <c r="Y83" s="25">
        <f>VLOOKUP($A:$A,'3-Türkiye İhracat Göstergeleri'!$A:$P,12,0)</f>
        <v>0.14371123919078782</v>
      </c>
      <c r="Z83" s="25">
        <f>VLOOKUP($A:$A,'3-Türkiye İhracat Göstergeleri'!$A:$P,13,0)</f>
        <v>-20</v>
      </c>
      <c r="AA83" s="25">
        <f>VLOOKUP($A:$A,'3-Türkiye İhracat Göstergeleri'!$A:$P,14,0)</f>
        <v>11314</v>
      </c>
      <c r="AB83" s="25">
        <f>VLOOKUP($A:$A,'3-Türkiye İhracat Göstergeleri'!$A:$P,15,0)</f>
        <v>1</v>
      </c>
      <c r="AC83" s="25">
        <f>VLOOKUP($A:$A,'3-Türkiye İhracat Göstergeleri'!$A:$P,16,0)</f>
        <v>45789</v>
      </c>
      <c r="AD83" s="25">
        <f>VLOOKUP($A:$A,'4-Dünya İthalat Göstergeleri'!$A:$M,2,0)</f>
        <v>1804</v>
      </c>
      <c r="AE83" s="29">
        <f>VLOOKUP($A:$A,'4-Dünya İthalat Göstergeleri'!$A:$M,3,0)</f>
        <v>-1804</v>
      </c>
      <c r="AF83" s="25">
        <f>VLOOKUP($A:$A,'4-Dünya İthalat Göstergeleri'!$A:$M,4,0)</f>
        <v>2074</v>
      </c>
      <c r="AG83" s="25" t="str">
        <f>VLOOKUP($A:$A,'4-Dünya İthalat Göstergeleri'!$A:$M,5,0)</f>
        <v>Tons</v>
      </c>
      <c r="AH83" s="25">
        <f>VLOOKUP($A:$A,'4-Dünya İthalat Göstergeleri'!$A:$M,6,0)</f>
        <v>870</v>
      </c>
      <c r="AI83" s="25">
        <f>VLOOKUP($A:$A,'4-Dünya İthalat Göstergeleri'!$A:$M,7,0)</f>
        <v>-20</v>
      </c>
      <c r="AJ83" s="25">
        <f>VLOOKUP($A:$A,'4-Dünya İthalat Göstergeleri'!$A:$M,8,0)</f>
        <v>-27</v>
      </c>
      <c r="AK83" s="25">
        <f>VLOOKUP($A:$A,'4-Dünya İthalat Göstergeleri'!$A:$M,9,0)</f>
        <v>-8</v>
      </c>
      <c r="AL83" s="25">
        <f>VLOOKUP($A:$A,'4-Dünya İthalat Göstergeleri'!$A:$M,10,0)</f>
        <v>0.14371123919078782</v>
      </c>
      <c r="AM83" s="25">
        <f>VLOOKUP($A:$A,'4-Dünya İthalat Göstergeleri'!$A:$M,11,0)</f>
        <v>11314</v>
      </c>
      <c r="AN83" s="25">
        <f>VLOOKUP($A:$A,'4-Dünya İthalat Göstergeleri'!$A:$M,12,0)</f>
        <v>1</v>
      </c>
      <c r="AO83" s="25">
        <f>VLOOKUP($A:$A,'4-Dünya İthalat Göstergeleri'!$A:$M,13,0)</f>
        <v>45522</v>
      </c>
      <c r="AP83" s="11" t="e">
        <f>VLOOKUP($A:$A,'5-Dünya Yıllar İhracatı'!$A:$H,2,0)</f>
        <v>#N/A</v>
      </c>
      <c r="AQ83" s="11" t="e">
        <f>VLOOKUP($A:$A,'5-Dünya Yıllar İhracatı'!$A:$H,3,0)</f>
        <v>#N/A</v>
      </c>
      <c r="AR83" s="11" t="e">
        <f>VLOOKUP($A:$A,'5-Dünya Yıllar İhracatı'!$A:$H,4,0)</f>
        <v>#N/A</v>
      </c>
      <c r="AS83" s="11" t="e">
        <f>VLOOKUP($A:$A,'5-Dünya Yıllar İhracatı'!$A:$H,5,0)</f>
        <v>#N/A</v>
      </c>
      <c r="AT83" s="12" t="e">
        <f>VLOOKUP($A:$A,'5-Dünya Yıllar İhracatı'!$A:$H,6,0)</f>
        <v>#N/A</v>
      </c>
      <c r="AU83" s="12" t="e">
        <f>VLOOKUP($A:$A,'5-Dünya Yıllar İhracatı'!$A:$H,7,0)</f>
        <v>#N/A</v>
      </c>
      <c r="AV83" s="12" t="e">
        <f>VLOOKUP($A:$A,'5-Dünya Yıllar İhracatı'!$A:$H,8,0)</f>
        <v>#N/A</v>
      </c>
      <c r="AW83" s="11">
        <f>VLOOKUP($A:$A,'6-Türkiye Yıllar İhracatı'!$A:$H,2,0)</f>
        <v>0</v>
      </c>
      <c r="AX83" s="11">
        <f>VLOOKUP($A:$A,'6-Türkiye Yıllar İhracatı'!$A:$H,3,0)</f>
        <v>0</v>
      </c>
      <c r="AY83" s="11">
        <f>VLOOKUP($A:$A,'6-Türkiye Yıllar İhracatı'!$A:$H,4,0)</f>
        <v>16</v>
      </c>
      <c r="AZ83" s="11">
        <f>VLOOKUP($A:$A,'6-Türkiye Yıllar İhracatı'!$A:$H,5,0)</f>
        <v>0</v>
      </c>
      <c r="BA83" s="12">
        <f>VLOOKUP($A:$A,'6-Türkiye Yıllar İhracatı'!$A:$H,6,0)</f>
        <v>0</v>
      </c>
      <c r="BB83" s="11">
        <f>VLOOKUP($A:$A,'6-Türkiye Yıllar İhracatı'!$A:$H,7,0)</f>
        <v>100</v>
      </c>
      <c r="BC83" s="12">
        <f>VLOOKUP($A:$A,'6-Türkiye Yıllar İhracatı'!$A:$H,8,0)</f>
        <v>0</v>
      </c>
      <c r="BD83" s="11">
        <f>VLOOKUP($A:$A,'7-Türkiye Çeyrek Yıllar İhracat'!$A:$G,2,0)</f>
        <v>0</v>
      </c>
      <c r="BE83" s="11">
        <f>VLOOKUP($A:$A,'7-Türkiye Çeyrek Yıllar İhracat'!$A:$G,3,0)</f>
        <v>0</v>
      </c>
      <c r="BF83" s="11">
        <f>VLOOKUP($A:$A,'7-Türkiye Çeyrek Yıllar İhracat'!$A:$G,4,0)</f>
        <v>2</v>
      </c>
      <c r="BG83" s="11">
        <f>VLOOKUP($A:$A,'7-Türkiye Çeyrek Yıllar İhracat'!$A:$G,5,0)</f>
        <v>0</v>
      </c>
      <c r="BH83" s="12">
        <f>VLOOKUP($A:$A,'7-Türkiye Çeyrek Yıllar İhracat'!$A:$G,6,0)</f>
        <v>0</v>
      </c>
      <c r="BI83" s="12">
        <f>VLOOKUP($A:$A,'7-Türkiye Çeyrek Yıllar İhracat'!$A:$G,7,0)</f>
        <v>100</v>
      </c>
      <c r="BJ83" s="11">
        <f>VLOOKUP($A:$A,'8-Türkiye Yıllar İhracat Birim '!$A:$H,2,0)</f>
        <v>0</v>
      </c>
      <c r="BK83" s="11">
        <f>VLOOKUP($A:$A,'8-Türkiye Yıllar İhracat Birim '!$A:$H,3,0)</f>
        <v>0</v>
      </c>
      <c r="BL83" s="11">
        <f>VLOOKUP($A:$A,'8-Türkiye Yıllar İhracat Birim '!$A:$H,4,0)</f>
        <v>3200</v>
      </c>
      <c r="BM83" s="11">
        <f>VLOOKUP($A:$A,'8-Türkiye Yıllar İhracat Birim '!$A:$H,5,0)</f>
        <v>0</v>
      </c>
      <c r="BN83" s="11">
        <f>VLOOKUP($A:$A,'8-Türkiye Yıllar İhracat Birim '!$A:$H,6,0)</f>
        <v>0</v>
      </c>
      <c r="BO83" s="11">
        <f>VLOOKUP($A:$A,'8-Türkiye Yıllar İhracat Birim '!$A:$H,7,0)</f>
        <v>0</v>
      </c>
      <c r="BP83" s="12">
        <f>VLOOKUP($A:$A,'8-Türkiye Yıllar İhracat Birim '!$A:$H,8,0)</f>
        <v>0</v>
      </c>
      <c r="BQ83" s="2">
        <f>VLOOKUP($A:$A,'9-Dünya Yıllar İthaları Birim F'!$A:$N,2,0)</f>
        <v>678</v>
      </c>
      <c r="BR83" s="2" t="str">
        <f>VLOOKUP($A:$A,'9-Dünya Yıllar İthaları Birim F'!$A:$N,3,0)</f>
        <v>US Dollar/Tons</v>
      </c>
      <c r="BS83" s="2">
        <f>VLOOKUP($A:$A,'9-Dünya Yıllar İthaları Birim F'!$A:$N,4,0)</f>
        <v>709</v>
      </c>
      <c r="BT83" s="2" t="str">
        <f>VLOOKUP($A:$A,'9-Dünya Yıllar İthaları Birim F'!$A:$N,5,0)</f>
        <v>US Dollar/Tons</v>
      </c>
      <c r="BU83" s="2">
        <f>VLOOKUP($A:$A,'9-Dünya Yıllar İthaları Birim F'!$A:$N,6,0)</f>
        <v>808</v>
      </c>
      <c r="BV83" s="2" t="str">
        <f>VLOOKUP($A:$A,'9-Dünya Yıllar İthaları Birim F'!$A:$N,7,0)</f>
        <v>US Dollar/Tons</v>
      </c>
      <c r="BW83" s="2">
        <f>VLOOKUP($A:$A,'9-Dünya Yıllar İthaları Birim F'!$A:$N,8,0)</f>
        <v>1218</v>
      </c>
      <c r="BX83" s="2" t="str">
        <f>VLOOKUP($A:$A,'9-Dünya Yıllar İthaları Birim F'!$A:$N,9,0)</f>
        <v>US Dollar/Tons</v>
      </c>
      <c r="BY83" s="2">
        <f>VLOOKUP($A:$A,'9-Dünya Yıllar İthaları Birim F'!$A:$N,10,0)</f>
        <v>870</v>
      </c>
      <c r="BZ83" s="2" t="str">
        <f>VLOOKUP($A:$A,'9-Dünya Yıllar İthaları Birim F'!$A:$N,11,0)</f>
        <v>US Dollar/Tons</v>
      </c>
      <c r="CA83" s="2">
        <f>VLOOKUP($A:$A,'9-Dünya Yıllar İthaları Birim F'!$A:$N,12,0)</f>
        <v>1804</v>
      </c>
      <c r="CB83" s="2">
        <f>VLOOKUP($A:$A,'9-Dünya Yıllar İthaları Birim F'!$A:$N,13,0)</f>
        <v>2074</v>
      </c>
      <c r="CC83" s="2" t="str">
        <f>VLOOKUP($A:$A,'9-Dünya Yıllar İthaları Birim F'!$A:$N,14,0)</f>
        <v>Tons</v>
      </c>
    </row>
    <row r="84" spans="1:81" x14ac:dyDescent="0.3">
      <c r="A84" s="8" t="s">
        <v>93</v>
      </c>
      <c r="B84" s="9">
        <v>2076</v>
      </c>
      <c r="C84" s="9">
        <v>1603</v>
      </c>
      <c r="D84" s="9">
        <v>1966</v>
      </c>
      <c r="E84" s="9">
        <v>1714</v>
      </c>
      <c r="F84" s="49">
        <v>1552</v>
      </c>
      <c r="G84" s="49">
        <f t="shared" si="2"/>
        <v>-9.4515752625437575</v>
      </c>
      <c r="H84" s="49">
        <f t="shared" si="3"/>
        <v>0.12363676919277618</v>
      </c>
      <c r="I84" s="9">
        <f>VLOOKUP($A:$A,'2-Dünya Çeyrek Yıllar İthalatı'!$A:$G,2,0)</f>
        <v>472</v>
      </c>
      <c r="J84" s="9">
        <f>VLOOKUP($A:$A,'2-Dünya Çeyrek Yıllar İthalatı'!$A:$G,3,0)</f>
        <v>459</v>
      </c>
      <c r="K84" s="9">
        <f>VLOOKUP($A:$A,'2-Dünya Çeyrek Yıllar İthalatı'!$A:$G,4,0)</f>
        <v>422</v>
      </c>
      <c r="L84" s="9">
        <f>VLOOKUP($A:$A,'2-Dünya Çeyrek Yıllar İthalatı'!$A:$G,5,0)</f>
        <v>384</v>
      </c>
      <c r="M84" s="10">
        <f>VLOOKUP($A:$A,'2-Dünya Çeyrek Yıllar İthalatı'!$A:$G,6,0)</f>
        <v>0</v>
      </c>
      <c r="N84" s="10">
        <f>VLOOKUP($A:$A,'2-Dünya Çeyrek Yıllar İthalatı'!$A:$G,7,0)</f>
        <v>-100</v>
      </c>
      <c r="O84" s="8">
        <f>VLOOKUP($A:$A,'3-Türkiye İhracat Göstergeleri'!$A:$P,2,0)</f>
        <v>0</v>
      </c>
      <c r="P84" s="27">
        <f>VLOOKUP($A:$A,'3-Türkiye İhracat Göstergeleri'!$A:$P,3,0)</f>
        <v>0</v>
      </c>
      <c r="Q84" s="27">
        <f>VLOOKUP($A:$A,'3-Türkiye İhracat Göstergeleri'!$A:$P,4,0)</f>
        <v>0</v>
      </c>
      <c r="R84" s="27">
        <f>VLOOKUP($A:$A,'3-Türkiye İhracat Göstergeleri'!$A:$P,5,0)</f>
        <v>0</v>
      </c>
      <c r="S84" s="27">
        <f>VLOOKUP($A:$A,'3-Türkiye İhracat Göstergeleri'!$A:$P,6,0)</f>
        <v>0</v>
      </c>
      <c r="T84" s="27">
        <f>VLOOKUP($A:$A,'3-Türkiye İhracat Göstergeleri'!$A:$P,7,0)</f>
        <v>0</v>
      </c>
      <c r="U84" s="27">
        <f>VLOOKUP($A:$A,'3-Türkiye İhracat Göstergeleri'!$A:$P,8,0)</f>
        <v>0</v>
      </c>
      <c r="V84" s="27">
        <f>VLOOKUP($A:$A,'3-Türkiye İhracat Göstergeleri'!$A:$P,9,0)</f>
        <v>0</v>
      </c>
      <c r="W84" s="27">
        <f>VLOOKUP($A:$A,'3-Türkiye İhracat Göstergeleri'!$A:$P,10,0)</f>
        <v>0</v>
      </c>
      <c r="X84" s="27">
        <f>VLOOKUP($A:$A,'3-Türkiye İhracat Göstergeleri'!$A:$P,11,0)</f>
        <v>81</v>
      </c>
      <c r="Y84" s="27">
        <f>VLOOKUP($A:$A,'3-Türkiye İhracat Göstergeleri'!$A:$P,12,0)</f>
        <v>0.12363627673176425</v>
      </c>
      <c r="Z84" s="27">
        <f>VLOOKUP($A:$A,'3-Türkiye İhracat Göstergeleri'!$A:$P,13,0)</f>
        <v>-5</v>
      </c>
      <c r="AA84" s="27">
        <f>VLOOKUP($A:$A,'3-Türkiye İhracat Göstergeleri'!$A:$P,14,0)</f>
        <v>9399</v>
      </c>
      <c r="AB84" s="27" t="str">
        <f>VLOOKUP($A:$A,'3-Türkiye İhracat Göstergeleri'!$A:$P,15,0)</f>
        <v>0.31</v>
      </c>
      <c r="AC84" s="27">
        <f>VLOOKUP($A:$A,'3-Türkiye İhracat Göstergeleri'!$A:$P,16,0)</f>
        <v>20</v>
      </c>
      <c r="AD84" s="27">
        <f>VLOOKUP($A:$A,'4-Dünya İthalat Göstergeleri'!$A:$M,2,0)</f>
        <v>1552</v>
      </c>
      <c r="AE84" s="28">
        <f>VLOOKUP($A:$A,'4-Dünya İthalat Göstergeleri'!$A:$M,3,0)</f>
        <v>-180</v>
      </c>
      <c r="AF84" s="27">
        <f>VLOOKUP($A:$A,'4-Dünya İthalat Göstergeleri'!$A:$M,4,0)</f>
        <v>766</v>
      </c>
      <c r="AG84" s="27" t="str">
        <f>VLOOKUP($A:$A,'4-Dünya İthalat Göstergeleri'!$A:$M,5,0)</f>
        <v>Tons</v>
      </c>
      <c r="AH84" s="27">
        <f>VLOOKUP($A:$A,'4-Dünya İthalat Göstergeleri'!$A:$M,6,0)</f>
        <v>2026</v>
      </c>
      <c r="AI84" s="27">
        <f>VLOOKUP($A:$A,'4-Dünya İthalat Göstergeleri'!$A:$M,7,0)</f>
        <v>-5</v>
      </c>
      <c r="AJ84" s="27">
        <f>VLOOKUP($A:$A,'4-Dünya İthalat Göstergeleri'!$A:$M,8,0)</f>
        <v>-1</v>
      </c>
      <c r="AK84" s="27">
        <f>VLOOKUP($A:$A,'4-Dünya İthalat Göstergeleri'!$A:$M,9,0)</f>
        <v>-9</v>
      </c>
      <c r="AL84" s="27">
        <f>VLOOKUP($A:$A,'4-Dünya İthalat Göstergeleri'!$A:$M,10,0)</f>
        <v>0.12363627673176425</v>
      </c>
      <c r="AM84" s="27">
        <f>VLOOKUP($A:$A,'4-Dünya İthalat Göstergeleri'!$A:$M,11,0)</f>
        <v>9399</v>
      </c>
      <c r="AN84" s="27" t="str">
        <f>VLOOKUP($A:$A,'4-Dünya İthalat Göstergeleri'!$A:$M,12,0)</f>
        <v>0.31</v>
      </c>
      <c r="AO84" s="27">
        <f>VLOOKUP($A:$A,'4-Dünya İthalat Göstergeleri'!$A:$M,13,0)</f>
        <v>45341</v>
      </c>
      <c r="AP84" s="9">
        <f>VLOOKUP($A:$A,'5-Dünya Yıllar İhracatı'!$A:$H,2,0)</f>
        <v>4358</v>
      </c>
      <c r="AQ84" s="9">
        <f>VLOOKUP($A:$A,'5-Dünya Yıllar İhracatı'!$A:$H,3,0)</f>
        <v>2412</v>
      </c>
      <c r="AR84" s="9">
        <f>VLOOKUP($A:$A,'5-Dünya Yıllar İhracatı'!$A:$H,4,0)</f>
        <v>4379</v>
      </c>
      <c r="AS84" s="9">
        <f>VLOOKUP($A:$A,'5-Dünya Yıllar İhracatı'!$A:$H,5,0)</f>
        <v>3173</v>
      </c>
      <c r="AT84" s="10">
        <f>VLOOKUP($A:$A,'5-Dünya Yıllar İhracatı'!$A:$H,6,0)</f>
        <v>1372</v>
      </c>
      <c r="AU84" s="10">
        <f>VLOOKUP($A:$A,'5-Dünya Yıllar İhracatı'!$A:$H,7,0)</f>
        <v>-56.760163882760793</v>
      </c>
      <c r="AV84" s="10">
        <f>VLOOKUP($A:$A,'5-Dünya Yıllar İhracatı'!$A:$H,8,0)</f>
        <v>0.1267765581642902</v>
      </c>
      <c r="AW84" s="9" t="e">
        <f>VLOOKUP($A:$A,'6-Türkiye Yıllar İhracatı'!$A:$H,2,0)</f>
        <v>#N/A</v>
      </c>
      <c r="AX84" s="9" t="e">
        <f>VLOOKUP($A:$A,'6-Türkiye Yıllar İhracatı'!$A:$H,3,0)</f>
        <v>#N/A</v>
      </c>
      <c r="AY84" s="9" t="e">
        <f>VLOOKUP($A:$A,'6-Türkiye Yıllar İhracatı'!$A:$H,4,0)</f>
        <v>#N/A</v>
      </c>
      <c r="AZ84" s="9" t="e">
        <f>VLOOKUP($A:$A,'6-Türkiye Yıllar İhracatı'!$A:$H,5,0)</f>
        <v>#N/A</v>
      </c>
      <c r="BA84" s="10" t="e">
        <f>VLOOKUP($A:$A,'6-Türkiye Yıllar İhracatı'!$A:$H,6,0)</f>
        <v>#N/A</v>
      </c>
      <c r="BB84" s="9" t="e">
        <f>VLOOKUP($A:$A,'6-Türkiye Yıllar İhracatı'!$A:$H,7,0)</f>
        <v>#N/A</v>
      </c>
      <c r="BC84" s="10" t="e">
        <f>VLOOKUP($A:$A,'6-Türkiye Yıllar İhracatı'!$A:$H,8,0)</f>
        <v>#N/A</v>
      </c>
      <c r="BD84" s="9" t="e">
        <f>VLOOKUP($A:$A,'7-Türkiye Çeyrek Yıllar İhracat'!$A:$G,2,0)</f>
        <v>#N/A</v>
      </c>
      <c r="BE84" s="9" t="e">
        <f>VLOOKUP($A:$A,'7-Türkiye Çeyrek Yıllar İhracat'!$A:$G,3,0)</f>
        <v>#N/A</v>
      </c>
      <c r="BF84" s="9" t="e">
        <f>VLOOKUP($A:$A,'7-Türkiye Çeyrek Yıllar İhracat'!$A:$G,4,0)</f>
        <v>#N/A</v>
      </c>
      <c r="BG84" s="9" t="e">
        <f>VLOOKUP($A:$A,'7-Türkiye Çeyrek Yıllar İhracat'!$A:$G,5,0)</f>
        <v>#N/A</v>
      </c>
      <c r="BH84" s="10" t="e">
        <f>VLOOKUP($A:$A,'7-Türkiye Çeyrek Yıllar İhracat'!$A:$G,6,0)</f>
        <v>#N/A</v>
      </c>
      <c r="BI84" s="12" t="e">
        <f>VLOOKUP($A:$A,'7-Türkiye Çeyrek Yıllar İhracat'!$A:$G,7,0)</f>
        <v>#N/A</v>
      </c>
      <c r="BJ84" s="9" t="e">
        <f>VLOOKUP($A:$A,'8-Türkiye Yıllar İhracat Birim '!$A:$H,2,0)</f>
        <v>#N/A</v>
      </c>
      <c r="BK84" s="9" t="e">
        <f>VLOOKUP($A:$A,'8-Türkiye Yıllar İhracat Birim '!$A:$H,3,0)</f>
        <v>#N/A</v>
      </c>
      <c r="BL84" s="9" t="e">
        <f>VLOOKUP($A:$A,'8-Türkiye Yıllar İhracat Birim '!$A:$H,4,0)</f>
        <v>#N/A</v>
      </c>
      <c r="BM84" s="9" t="e">
        <f>VLOOKUP($A:$A,'8-Türkiye Yıllar İhracat Birim '!$A:$H,5,0)</f>
        <v>#N/A</v>
      </c>
      <c r="BN84" s="9" t="e">
        <f>VLOOKUP($A:$A,'8-Türkiye Yıllar İhracat Birim '!$A:$H,6,0)</f>
        <v>#N/A</v>
      </c>
      <c r="BO84" s="9" t="e">
        <f>VLOOKUP($A:$A,'8-Türkiye Yıllar İhracat Birim '!$A:$H,7,0)</f>
        <v>#N/A</v>
      </c>
      <c r="BP84" s="10" t="e">
        <f>VLOOKUP($A:$A,'8-Türkiye Yıllar İhracat Birim '!$A:$H,8,0)</f>
        <v>#N/A</v>
      </c>
      <c r="BQ84" s="2">
        <f>VLOOKUP($A:$A,'9-Dünya Yıllar İthaları Birim F'!$A:$N,2,0)</f>
        <v>2707</v>
      </c>
      <c r="BR84" s="2" t="str">
        <f>VLOOKUP($A:$A,'9-Dünya Yıllar İthaları Birim F'!$A:$N,3,0)</f>
        <v>US Dollar/Tons</v>
      </c>
      <c r="BS84" s="2">
        <f>VLOOKUP($A:$A,'9-Dünya Yıllar İthaları Birim F'!$A:$N,4,0)</f>
        <v>2340</v>
      </c>
      <c r="BT84" s="2" t="str">
        <f>VLOOKUP($A:$A,'9-Dünya Yıllar İthaları Birim F'!$A:$N,5,0)</f>
        <v>US Dollar/Tons</v>
      </c>
      <c r="BU84" s="2">
        <f>VLOOKUP($A:$A,'9-Dünya Yıllar İthaları Birim F'!$A:$N,6,0)</f>
        <v>2785</v>
      </c>
      <c r="BV84" s="2" t="str">
        <f>VLOOKUP($A:$A,'9-Dünya Yıllar İthaları Birim F'!$A:$N,7,0)</f>
        <v>US Dollar/Tons</v>
      </c>
      <c r="BW84" s="2">
        <f>VLOOKUP($A:$A,'9-Dünya Yıllar İthaları Birim F'!$A:$N,8,0)</f>
        <v>2645</v>
      </c>
      <c r="BX84" s="2" t="str">
        <f>VLOOKUP($A:$A,'9-Dünya Yıllar İthaları Birim F'!$A:$N,9,0)</f>
        <v>US Dollar/Tons</v>
      </c>
      <c r="BY84" s="2">
        <f>VLOOKUP($A:$A,'9-Dünya Yıllar İthaları Birim F'!$A:$N,10,0)</f>
        <v>2026</v>
      </c>
      <c r="BZ84" s="2" t="str">
        <f>VLOOKUP($A:$A,'9-Dünya Yıllar İthaları Birim F'!$A:$N,11,0)</f>
        <v>US Dollar/Tons</v>
      </c>
      <c r="CA84" s="2">
        <f>VLOOKUP($A:$A,'9-Dünya Yıllar İthaları Birim F'!$A:$N,12,0)</f>
        <v>1552</v>
      </c>
      <c r="CB84" s="2">
        <f>VLOOKUP($A:$A,'9-Dünya Yıllar İthaları Birim F'!$A:$N,13,0)</f>
        <v>766</v>
      </c>
      <c r="CC84" s="2" t="str">
        <f>VLOOKUP($A:$A,'9-Dünya Yıllar İthaları Birim F'!$A:$N,14,0)</f>
        <v>Tons</v>
      </c>
    </row>
    <row r="85" spans="1:81" x14ac:dyDescent="0.3">
      <c r="A85" s="6" t="s">
        <v>94</v>
      </c>
      <c r="B85" s="11">
        <v>1685</v>
      </c>
      <c r="C85" s="11">
        <v>1271</v>
      </c>
      <c r="D85" s="11">
        <v>2185</v>
      </c>
      <c r="E85" s="11">
        <v>2547</v>
      </c>
      <c r="F85" s="50">
        <v>1542</v>
      </c>
      <c r="G85" s="50">
        <f t="shared" si="2"/>
        <v>-39.458186101295638</v>
      </c>
      <c r="H85" s="50">
        <f t="shared" si="3"/>
        <v>0.12284014052529695</v>
      </c>
      <c r="I85" s="11">
        <f>VLOOKUP($A:$A,'2-Dünya Çeyrek Yıllar İthalatı'!$A:$G,2,0)</f>
        <v>334</v>
      </c>
      <c r="J85" s="11">
        <f>VLOOKUP($A:$A,'2-Dünya Çeyrek Yıllar İthalatı'!$A:$G,3,0)</f>
        <v>295</v>
      </c>
      <c r="K85" s="11">
        <f>VLOOKUP($A:$A,'2-Dünya Çeyrek Yıllar İthalatı'!$A:$G,4,0)</f>
        <v>453</v>
      </c>
      <c r="L85" s="11">
        <f>VLOOKUP($A:$A,'2-Dünya Çeyrek Yıllar İthalatı'!$A:$G,5,0)</f>
        <v>440</v>
      </c>
      <c r="M85" s="12">
        <f>VLOOKUP($A:$A,'2-Dünya Çeyrek Yıllar İthalatı'!$A:$G,6,0)</f>
        <v>415</v>
      </c>
      <c r="N85" s="12">
        <f>VLOOKUP($A:$A,'2-Dünya Çeyrek Yıllar İthalatı'!$A:$G,7,0)</f>
        <v>24.251497005988025</v>
      </c>
      <c r="O85" s="6">
        <f>VLOOKUP($A:$A,'3-Türkiye İhracat Göstergeleri'!$A:$P,2,0)</f>
        <v>0</v>
      </c>
      <c r="P85" s="25">
        <f>VLOOKUP($A:$A,'3-Türkiye İhracat Göstergeleri'!$A:$P,3,0)</f>
        <v>0</v>
      </c>
      <c r="Q85" s="25">
        <f>VLOOKUP($A:$A,'3-Türkiye İhracat Göstergeleri'!$A:$P,4,0)</f>
        <v>0</v>
      </c>
      <c r="R85" s="25">
        <f>VLOOKUP($A:$A,'3-Türkiye İhracat Göstergeleri'!$A:$P,5,0)</f>
        <v>0</v>
      </c>
      <c r="S85" s="25">
        <f>VLOOKUP($A:$A,'3-Türkiye İhracat Göstergeleri'!$A:$P,6,0)</f>
        <v>0</v>
      </c>
      <c r="T85" s="25">
        <f>VLOOKUP($A:$A,'3-Türkiye İhracat Göstergeleri'!$A:$P,7,0)</f>
        <v>0</v>
      </c>
      <c r="U85" s="25">
        <f>VLOOKUP($A:$A,'3-Türkiye İhracat Göstergeleri'!$A:$P,8,0)</f>
        <v>0</v>
      </c>
      <c r="V85" s="25">
        <f>VLOOKUP($A:$A,'3-Türkiye İhracat Göstergeleri'!$A:$P,9,0)</f>
        <v>0</v>
      </c>
      <c r="W85" s="25">
        <f>VLOOKUP($A:$A,'3-Türkiye İhracat Göstergeleri'!$A:$P,10,0)</f>
        <v>0</v>
      </c>
      <c r="X85" s="25">
        <f>VLOOKUP($A:$A,'3-Türkiye İhracat Göstergeleri'!$A:$P,11,0)</f>
        <v>82</v>
      </c>
      <c r="Y85" s="25">
        <f>VLOOKUP($A:$A,'3-Türkiye İhracat Göstergeleri'!$A:$P,12,0)</f>
        <v>0.12283965123735854</v>
      </c>
      <c r="Z85" s="25">
        <f>VLOOKUP($A:$A,'3-Türkiye İhracat Göstergeleri'!$A:$P,13,0)</f>
        <v>5</v>
      </c>
      <c r="AA85" s="25">
        <f>VLOOKUP($A:$A,'3-Türkiye İhracat Göstergeleri'!$A:$P,14,0)</f>
        <v>2576</v>
      </c>
      <c r="AB85" s="25" t="str">
        <f>VLOOKUP($A:$A,'3-Türkiye İhracat Göstergeleri'!$A:$P,15,0)</f>
        <v>0.21</v>
      </c>
      <c r="AC85" s="25">
        <f>VLOOKUP($A:$A,'3-Türkiye İhracat Göstergeleri'!$A:$P,16,0)</f>
        <v>0</v>
      </c>
      <c r="AD85" s="25">
        <f>VLOOKUP($A:$A,'4-Dünya İthalat Göstergeleri'!$A:$M,2,0)</f>
        <v>1542</v>
      </c>
      <c r="AE85" s="29">
        <f>VLOOKUP($A:$A,'4-Dünya İthalat Göstergeleri'!$A:$M,3,0)</f>
        <v>-1536</v>
      </c>
      <c r="AF85" s="25">
        <f>VLOOKUP($A:$A,'4-Dünya İthalat Göstergeleri'!$A:$M,4,0)</f>
        <v>244</v>
      </c>
      <c r="AG85" s="25" t="str">
        <f>VLOOKUP($A:$A,'4-Dünya İthalat Göstergeleri'!$A:$M,5,0)</f>
        <v>Tons</v>
      </c>
      <c r="AH85" s="25">
        <f>VLOOKUP($A:$A,'4-Dünya İthalat Göstergeleri'!$A:$M,6,0)</f>
        <v>6320</v>
      </c>
      <c r="AI85" s="25">
        <f>VLOOKUP($A:$A,'4-Dünya İthalat Göstergeleri'!$A:$M,7,0)</f>
        <v>5</v>
      </c>
      <c r="AJ85" s="25">
        <f>VLOOKUP($A:$A,'4-Dünya İthalat Göstergeleri'!$A:$M,8,0)</f>
        <v>0</v>
      </c>
      <c r="AK85" s="25">
        <f>VLOOKUP($A:$A,'4-Dünya İthalat Göstergeleri'!$A:$M,9,0)</f>
        <v>-39</v>
      </c>
      <c r="AL85" s="25">
        <f>VLOOKUP($A:$A,'4-Dünya İthalat Göstergeleri'!$A:$M,10,0)</f>
        <v>0.12283965123735854</v>
      </c>
      <c r="AM85" s="25">
        <f>VLOOKUP($A:$A,'4-Dünya İthalat Göstergeleri'!$A:$M,11,0)</f>
        <v>2576</v>
      </c>
      <c r="AN85" s="25" t="str">
        <f>VLOOKUP($A:$A,'4-Dünya İthalat Göstergeleri'!$A:$M,12,0)</f>
        <v>0.21</v>
      </c>
      <c r="AO85" s="25">
        <f>VLOOKUP($A:$A,'4-Dünya İthalat Göstergeleri'!$A:$M,13,0)</f>
        <v>0</v>
      </c>
      <c r="AP85" s="11">
        <f>VLOOKUP($A:$A,'5-Dünya Yıllar İhracatı'!$A:$H,2,0)</f>
        <v>1</v>
      </c>
      <c r="AQ85" s="11">
        <f>VLOOKUP($A:$A,'5-Dünya Yıllar İhracatı'!$A:$H,3,0)</f>
        <v>4</v>
      </c>
      <c r="AR85" s="11">
        <f>VLOOKUP($A:$A,'5-Dünya Yıllar İhracatı'!$A:$H,4,0)</f>
        <v>0</v>
      </c>
      <c r="AS85" s="11">
        <f>VLOOKUP($A:$A,'5-Dünya Yıllar İhracatı'!$A:$H,5,0)</f>
        <v>0</v>
      </c>
      <c r="AT85" s="12">
        <f>VLOOKUP($A:$A,'5-Dünya Yıllar İhracatı'!$A:$H,6,0)</f>
        <v>6</v>
      </c>
      <c r="AU85" s="12">
        <f>VLOOKUP($A:$A,'5-Dünya Yıllar İhracatı'!$A:$H,7,0)</f>
        <v>100</v>
      </c>
      <c r="AV85" s="12">
        <f>VLOOKUP($A:$A,'5-Dünya Yıllar İhracatı'!$A:$H,8,0)</f>
        <v>5.5441643512080274E-4</v>
      </c>
      <c r="AW85" s="11">
        <f>VLOOKUP($A:$A,'6-Türkiye Yıllar İhracatı'!$A:$H,2,0)</f>
        <v>0</v>
      </c>
      <c r="AX85" s="11">
        <f>VLOOKUP($A:$A,'6-Türkiye Yıllar İhracatı'!$A:$H,3,0)</f>
        <v>1</v>
      </c>
      <c r="AY85" s="11">
        <f>VLOOKUP($A:$A,'6-Türkiye Yıllar İhracatı'!$A:$H,4,0)</f>
        <v>0</v>
      </c>
      <c r="AZ85" s="11">
        <f>VLOOKUP($A:$A,'6-Türkiye Yıllar İhracatı'!$A:$H,5,0)</f>
        <v>0</v>
      </c>
      <c r="BA85" s="12">
        <f>VLOOKUP($A:$A,'6-Türkiye Yıllar İhracatı'!$A:$H,6,0)</f>
        <v>0</v>
      </c>
      <c r="BB85" s="11">
        <f>VLOOKUP($A:$A,'6-Türkiye Yıllar İhracatı'!$A:$H,7,0)</f>
        <v>100</v>
      </c>
      <c r="BC85" s="12">
        <f>VLOOKUP($A:$A,'6-Türkiye Yıllar İhracatı'!$A:$H,8,0)</f>
        <v>0</v>
      </c>
      <c r="BD85" s="11" t="e">
        <f>VLOOKUP($A:$A,'7-Türkiye Çeyrek Yıllar İhracat'!$A:$G,2,0)</f>
        <v>#N/A</v>
      </c>
      <c r="BE85" s="11" t="e">
        <f>VLOOKUP($A:$A,'7-Türkiye Çeyrek Yıllar İhracat'!$A:$G,3,0)</f>
        <v>#N/A</v>
      </c>
      <c r="BF85" s="11" t="e">
        <f>VLOOKUP($A:$A,'7-Türkiye Çeyrek Yıllar İhracat'!$A:$G,4,0)</f>
        <v>#N/A</v>
      </c>
      <c r="BG85" s="11" t="e">
        <f>VLOOKUP($A:$A,'7-Türkiye Çeyrek Yıllar İhracat'!$A:$G,5,0)</f>
        <v>#N/A</v>
      </c>
      <c r="BH85" s="12" t="e">
        <f>VLOOKUP($A:$A,'7-Türkiye Çeyrek Yıllar İhracat'!$A:$G,6,0)</f>
        <v>#N/A</v>
      </c>
      <c r="BI85" s="12" t="e">
        <f>VLOOKUP($A:$A,'7-Türkiye Çeyrek Yıllar İhracat'!$A:$G,7,0)</f>
        <v>#N/A</v>
      </c>
      <c r="BJ85" s="11">
        <f>VLOOKUP($A:$A,'8-Türkiye Yıllar İhracat Birim '!$A:$H,2,0)</f>
        <v>0</v>
      </c>
      <c r="BK85" s="11">
        <f>VLOOKUP($A:$A,'8-Türkiye Yıllar İhracat Birim '!$A:$H,3,0)</f>
        <v>0</v>
      </c>
      <c r="BL85" s="11">
        <f>VLOOKUP($A:$A,'8-Türkiye Yıllar İhracat Birim '!$A:$H,4,0)</f>
        <v>0</v>
      </c>
      <c r="BM85" s="11">
        <f>VLOOKUP($A:$A,'8-Türkiye Yıllar İhracat Birim '!$A:$H,5,0)</f>
        <v>0</v>
      </c>
      <c r="BN85" s="11">
        <f>VLOOKUP($A:$A,'8-Türkiye Yıllar İhracat Birim '!$A:$H,6,0)</f>
        <v>0</v>
      </c>
      <c r="BO85" s="11">
        <f>VLOOKUP($A:$A,'8-Türkiye Yıllar İhracat Birim '!$A:$H,7,0)</f>
        <v>0</v>
      </c>
      <c r="BP85" s="12">
        <f>VLOOKUP($A:$A,'8-Türkiye Yıllar İhracat Birim '!$A:$H,8,0)</f>
        <v>0</v>
      </c>
      <c r="BQ85" s="2">
        <f>VLOOKUP($A:$A,'9-Dünya Yıllar İthaları Birim F'!$A:$N,2,0)</f>
        <v>5299</v>
      </c>
      <c r="BR85" s="2" t="str">
        <f>VLOOKUP($A:$A,'9-Dünya Yıllar İthaları Birim F'!$A:$N,3,0)</f>
        <v>US Dollar/Tons</v>
      </c>
      <c r="BS85" s="2">
        <f>VLOOKUP($A:$A,'9-Dünya Yıllar İthaları Birim F'!$A:$N,4,0)</f>
        <v>4907</v>
      </c>
      <c r="BT85" s="2" t="str">
        <f>VLOOKUP($A:$A,'9-Dünya Yıllar İthaları Birim F'!$A:$N,5,0)</f>
        <v>US Dollar/Tons</v>
      </c>
      <c r="BU85" s="2">
        <f>VLOOKUP($A:$A,'9-Dünya Yıllar İthaları Birim F'!$A:$N,6,0)</f>
        <v>5690</v>
      </c>
      <c r="BV85" s="2" t="str">
        <f>VLOOKUP($A:$A,'9-Dünya Yıllar İthaları Birim F'!$A:$N,7,0)</f>
        <v>US Dollar/Tons</v>
      </c>
      <c r="BW85" s="2">
        <f>VLOOKUP($A:$A,'9-Dünya Yıllar İthaları Birim F'!$A:$N,8,0)</f>
        <v>6007</v>
      </c>
      <c r="BX85" s="2" t="str">
        <f>VLOOKUP($A:$A,'9-Dünya Yıllar İthaları Birim F'!$A:$N,9,0)</f>
        <v>US Dollar/Tons</v>
      </c>
      <c r="BY85" s="2">
        <f>VLOOKUP($A:$A,'9-Dünya Yıllar İthaları Birim F'!$A:$N,10,0)</f>
        <v>6320</v>
      </c>
      <c r="BZ85" s="2" t="str">
        <f>VLOOKUP($A:$A,'9-Dünya Yıllar İthaları Birim F'!$A:$N,11,0)</f>
        <v>US Dollar/Tons</v>
      </c>
      <c r="CA85" s="2">
        <f>VLOOKUP($A:$A,'9-Dünya Yıllar İthaları Birim F'!$A:$N,12,0)</f>
        <v>1542</v>
      </c>
      <c r="CB85" s="2">
        <f>VLOOKUP($A:$A,'9-Dünya Yıllar İthaları Birim F'!$A:$N,13,0)</f>
        <v>244</v>
      </c>
      <c r="CC85" s="2" t="str">
        <f>VLOOKUP($A:$A,'9-Dünya Yıllar İthaları Birim F'!$A:$N,14,0)</f>
        <v>Tons</v>
      </c>
    </row>
    <row r="86" spans="1:81" x14ac:dyDescent="0.3">
      <c r="A86" s="8" t="s">
        <v>95</v>
      </c>
      <c r="B86" s="9">
        <v>1560</v>
      </c>
      <c r="C86" s="9">
        <v>1082</v>
      </c>
      <c r="D86" s="9">
        <v>1059</v>
      </c>
      <c r="E86" s="9">
        <v>1018</v>
      </c>
      <c r="F86" s="49">
        <v>1481</v>
      </c>
      <c r="G86" s="49">
        <f t="shared" si="2"/>
        <v>45.481335952848724</v>
      </c>
      <c r="H86" s="49">
        <f t="shared" si="3"/>
        <v>0.11798070565367366</v>
      </c>
      <c r="I86" s="9">
        <f>VLOOKUP($A:$A,'2-Dünya Çeyrek Yıllar İthalatı'!$A:$G,2,0)</f>
        <v>301</v>
      </c>
      <c r="J86" s="9">
        <f>VLOOKUP($A:$A,'2-Dünya Çeyrek Yıllar İthalatı'!$A:$G,3,0)</f>
        <v>207</v>
      </c>
      <c r="K86" s="9">
        <f>VLOOKUP($A:$A,'2-Dünya Çeyrek Yıllar İthalatı'!$A:$G,4,0)</f>
        <v>446</v>
      </c>
      <c r="L86" s="9">
        <f>VLOOKUP($A:$A,'2-Dünya Çeyrek Yıllar İthalatı'!$A:$G,5,0)</f>
        <v>412</v>
      </c>
      <c r="M86" s="10">
        <f>VLOOKUP($A:$A,'2-Dünya Çeyrek Yıllar İthalatı'!$A:$G,6,0)</f>
        <v>553</v>
      </c>
      <c r="N86" s="10">
        <f>VLOOKUP($A:$A,'2-Dünya Çeyrek Yıllar İthalatı'!$A:$G,7,0)</f>
        <v>83.720930232558146</v>
      </c>
      <c r="O86" s="8">
        <f>VLOOKUP($A:$A,'3-Türkiye İhracat Göstergeleri'!$A:$P,2,0)</f>
        <v>0</v>
      </c>
      <c r="P86" s="27">
        <f>VLOOKUP($A:$A,'3-Türkiye İhracat Göstergeleri'!$A:$P,3,0)</f>
        <v>0</v>
      </c>
      <c r="Q86" s="27">
        <f>VLOOKUP($A:$A,'3-Türkiye İhracat Göstergeleri'!$A:$P,4,0)</f>
        <v>0</v>
      </c>
      <c r="R86" s="27">
        <f>VLOOKUP($A:$A,'3-Türkiye İhracat Göstergeleri'!$A:$P,5,0)</f>
        <v>0</v>
      </c>
      <c r="S86" s="27">
        <f>VLOOKUP($A:$A,'3-Türkiye İhracat Göstergeleri'!$A:$P,6,0)</f>
        <v>0</v>
      </c>
      <c r="T86" s="27">
        <f>VLOOKUP($A:$A,'3-Türkiye İhracat Göstergeleri'!$A:$P,7,0)</f>
        <v>0</v>
      </c>
      <c r="U86" s="27">
        <f>VLOOKUP($A:$A,'3-Türkiye İhracat Göstergeleri'!$A:$P,8,0)</f>
        <v>0</v>
      </c>
      <c r="V86" s="27">
        <f>VLOOKUP($A:$A,'3-Türkiye İhracat Göstergeleri'!$A:$P,9,0)</f>
        <v>0</v>
      </c>
      <c r="W86" s="27">
        <f>VLOOKUP($A:$A,'3-Türkiye İhracat Göstergeleri'!$A:$P,10,0)</f>
        <v>0</v>
      </c>
      <c r="X86" s="27">
        <f>VLOOKUP($A:$A,'3-Türkiye İhracat Göstergeleri'!$A:$P,11,0)</f>
        <v>83</v>
      </c>
      <c r="Y86" s="27">
        <f>VLOOKUP($A:$A,'3-Türkiye İhracat Göstergeleri'!$A:$P,12,0)</f>
        <v>0.11798023572148379</v>
      </c>
      <c r="Z86" s="27">
        <f>VLOOKUP($A:$A,'3-Türkiye İhracat Göstergeleri'!$A:$P,13,0)</f>
        <v>-2</v>
      </c>
      <c r="AA86" s="27">
        <f>VLOOKUP($A:$A,'3-Türkiye İhracat Göstergeleri'!$A:$P,14,0)</f>
        <v>3828</v>
      </c>
      <c r="AB86" s="27" t="str">
        <f>VLOOKUP($A:$A,'3-Türkiye İhracat Göstergeleri'!$A:$P,15,0)</f>
        <v>0.33</v>
      </c>
      <c r="AC86" s="27">
        <f>VLOOKUP($A:$A,'3-Türkiye İhracat Göstergeleri'!$A:$P,16,0)</f>
        <v>0</v>
      </c>
      <c r="AD86" s="27">
        <f>VLOOKUP($A:$A,'4-Dünya İthalat Göstergeleri'!$A:$M,2,0)</f>
        <v>1481</v>
      </c>
      <c r="AE86" s="28">
        <f>VLOOKUP($A:$A,'4-Dünya İthalat Göstergeleri'!$A:$M,3,0)</f>
        <v>-481</v>
      </c>
      <c r="AF86" s="27">
        <f>VLOOKUP($A:$A,'4-Dünya İthalat Göstergeleri'!$A:$M,4,0)</f>
        <v>651</v>
      </c>
      <c r="AG86" s="27" t="str">
        <f>VLOOKUP($A:$A,'4-Dünya İthalat Göstergeleri'!$A:$M,5,0)</f>
        <v>Tons</v>
      </c>
      <c r="AH86" s="27">
        <f>VLOOKUP($A:$A,'4-Dünya İthalat Göstergeleri'!$A:$M,6,0)</f>
        <v>2275</v>
      </c>
      <c r="AI86" s="27">
        <f>VLOOKUP($A:$A,'4-Dünya İthalat Göstergeleri'!$A:$M,7,0)</f>
        <v>-2</v>
      </c>
      <c r="AJ86" s="27">
        <f>VLOOKUP($A:$A,'4-Dünya İthalat Göstergeleri'!$A:$M,8,0)</f>
        <v>-7</v>
      </c>
      <c r="AK86" s="27">
        <f>VLOOKUP($A:$A,'4-Dünya İthalat Göstergeleri'!$A:$M,9,0)</f>
        <v>45</v>
      </c>
      <c r="AL86" s="27">
        <f>VLOOKUP($A:$A,'4-Dünya İthalat Göstergeleri'!$A:$M,10,0)</f>
        <v>0.11798023572148379</v>
      </c>
      <c r="AM86" s="27">
        <f>VLOOKUP($A:$A,'4-Dünya İthalat Göstergeleri'!$A:$M,11,0)</f>
        <v>3828</v>
      </c>
      <c r="AN86" s="27" t="str">
        <f>VLOOKUP($A:$A,'4-Dünya İthalat Göstergeleri'!$A:$M,12,0)</f>
        <v>0.33</v>
      </c>
      <c r="AO86" s="27">
        <f>VLOOKUP($A:$A,'4-Dünya İthalat Göstergeleri'!$A:$M,13,0)</f>
        <v>45506</v>
      </c>
      <c r="AP86" s="9">
        <f>VLOOKUP($A:$A,'5-Dünya Yıllar İhracatı'!$A:$H,2,0)</f>
        <v>1381</v>
      </c>
      <c r="AQ86" s="9">
        <f>VLOOKUP($A:$A,'5-Dünya Yıllar İhracatı'!$A:$H,3,0)</f>
        <v>911</v>
      </c>
      <c r="AR86" s="9">
        <f>VLOOKUP($A:$A,'5-Dünya Yıllar İhracatı'!$A:$H,4,0)</f>
        <v>1031</v>
      </c>
      <c r="AS86" s="9">
        <f>VLOOKUP($A:$A,'5-Dünya Yıllar İhracatı'!$A:$H,5,0)</f>
        <v>1243</v>
      </c>
      <c r="AT86" s="13">
        <f>VLOOKUP($A:$A,'5-Dünya Yıllar İhracatı'!$A:$H,6,0)</f>
        <v>1000</v>
      </c>
      <c r="AU86" s="13">
        <f>VLOOKUP($A:$A,'5-Dünya Yıllar İhracatı'!$A:$H,7,0)</f>
        <v>-19.549477071600965</v>
      </c>
      <c r="AV86" s="13">
        <f>VLOOKUP($A:$A,'5-Dünya Yıllar İhracatı'!$A:$H,8,0)</f>
        <v>9.2402739186800448E-2</v>
      </c>
      <c r="AW86" s="9" t="e">
        <f>VLOOKUP($A:$A,'6-Türkiye Yıllar İhracatı'!$A:$H,2,0)</f>
        <v>#N/A</v>
      </c>
      <c r="AX86" s="9" t="e">
        <f>VLOOKUP($A:$A,'6-Türkiye Yıllar İhracatı'!$A:$H,3,0)</f>
        <v>#N/A</v>
      </c>
      <c r="AY86" s="9" t="e">
        <f>VLOOKUP($A:$A,'6-Türkiye Yıllar İhracatı'!$A:$H,4,0)</f>
        <v>#N/A</v>
      </c>
      <c r="AZ86" s="9" t="e">
        <f>VLOOKUP($A:$A,'6-Türkiye Yıllar İhracatı'!$A:$H,5,0)</f>
        <v>#N/A</v>
      </c>
      <c r="BA86" s="10" t="e">
        <f>VLOOKUP($A:$A,'6-Türkiye Yıllar İhracatı'!$A:$H,6,0)</f>
        <v>#N/A</v>
      </c>
      <c r="BB86" s="9" t="e">
        <f>VLOOKUP($A:$A,'6-Türkiye Yıllar İhracatı'!$A:$H,7,0)</f>
        <v>#N/A</v>
      </c>
      <c r="BC86" s="10" t="e">
        <f>VLOOKUP($A:$A,'6-Türkiye Yıllar İhracatı'!$A:$H,8,0)</f>
        <v>#N/A</v>
      </c>
      <c r="BD86" s="9" t="e">
        <f>VLOOKUP($A:$A,'7-Türkiye Çeyrek Yıllar İhracat'!$A:$G,2,0)</f>
        <v>#N/A</v>
      </c>
      <c r="BE86" s="9" t="e">
        <f>VLOOKUP($A:$A,'7-Türkiye Çeyrek Yıllar İhracat'!$A:$G,3,0)</f>
        <v>#N/A</v>
      </c>
      <c r="BF86" s="9" t="e">
        <f>VLOOKUP($A:$A,'7-Türkiye Çeyrek Yıllar İhracat'!$A:$G,4,0)</f>
        <v>#N/A</v>
      </c>
      <c r="BG86" s="9" t="e">
        <f>VLOOKUP($A:$A,'7-Türkiye Çeyrek Yıllar İhracat'!$A:$G,5,0)</f>
        <v>#N/A</v>
      </c>
      <c r="BH86" s="10" t="e">
        <f>VLOOKUP($A:$A,'7-Türkiye Çeyrek Yıllar İhracat'!$A:$G,6,0)</f>
        <v>#N/A</v>
      </c>
      <c r="BI86" s="12" t="e">
        <f>VLOOKUP($A:$A,'7-Türkiye Çeyrek Yıllar İhracat'!$A:$G,7,0)</f>
        <v>#N/A</v>
      </c>
      <c r="BJ86" s="9" t="e">
        <f>VLOOKUP($A:$A,'8-Türkiye Yıllar İhracat Birim '!$A:$H,2,0)</f>
        <v>#N/A</v>
      </c>
      <c r="BK86" s="9" t="e">
        <f>VLOOKUP($A:$A,'8-Türkiye Yıllar İhracat Birim '!$A:$H,3,0)</f>
        <v>#N/A</v>
      </c>
      <c r="BL86" s="9" t="e">
        <f>VLOOKUP($A:$A,'8-Türkiye Yıllar İhracat Birim '!$A:$H,4,0)</f>
        <v>#N/A</v>
      </c>
      <c r="BM86" s="9" t="e">
        <f>VLOOKUP($A:$A,'8-Türkiye Yıllar İhracat Birim '!$A:$H,5,0)</f>
        <v>#N/A</v>
      </c>
      <c r="BN86" s="9" t="e">
        <f>VLOOKUP($A:$A,'8-Türkiye Yıllar İhracat Birim '!$A:$H,6,0)</f>
        <v>#N/A</v>
      </c>
      <c r="BO86" s="9" t="e">
        <f>VLOOKUP($A:$A,'8-Türkiye Yıllar İhracat Birim '!$A:$H,7,0)</f>
        <v>#N/A</v>
      </c>
      <c r="BP86" s="10" t="e">
        <f>VLOOKUP($A:$A,'8-Türkiye Yıllar İhracat Birim '!$A:$H,8,0)</f>
        <v>#N/A</v>
      </c>
      <c r="BQ86" s="2">
        <f>VLOOKUP($A:$A,'9-Dünya Yıllar İthaları Birim F'!$A:$N,2,0)</f>
        <v>1893</v>
      </c>
      <c r="BR86" s="2" t="str">
        <f>VLOOKUP($A:$A,'9-Dünya Yıllar İthaları Birim F'!$A:$N,3,0)</f>
        <v>US Dollar/Tons</v>
      </c>
      <c r="BS86" s="2">
        <f>VLOOKUP($A:$A,'9-Dünya Yıllar İthaları Birim F'!$A:$N,4,0)</f>
        <v>1783</v>
      </c>
      <c r="BT86" s="2" t="str">
        <f>VLOOKUP($A:$A,'9-Dünya Yıllar İthaları Birim F'!$A:$N,5,0)</f>
        <v>US Dollar/Tons</v>
      </c>
      <c r="BU86" s="2">
        <f>VLOOKUP($A:$A,'9-Dünya Yıllar İthaları Birim F'!$A:$N,6,0)</f>
        <v>2521</v>
      </c>
      <c r="BV86" s="2" t="str">
        <f>VLOOKUP($A:$A,'9-Dünya Yıllar İthaları Birim F'!$A:$N,7,0)</f>
        <v>US Dollar/Tons</v>
      </c>
      <c r="BW86" s="2">
        <f>VLOOKUP($A:$A,'9-Dünya Yıllar İthaları Birim F'!$A:$N,8,0)</f>
        <v>2065</v>
      </c>
      <c r="BX86" s="2" t="str">
        <f>VLOOKUP($A:$A,'9-Dünya Yıllar İthaları Birim F'!$A:$N,9,0)</f>
        <v>US Dollar/Tons</v>
      </c>
      <c r="BY86" s="2">
        <f>VLOOKUP($A:$A,'9-Dünya Yıllar İthaları Birim F'!$A:$N,10,0)</f>
        <v>2275</v>
      </c>
      <c r="BZ86" s="2" t="str">
        <f>VLOOKUP($A:$A,'9-Dünya Yıllar İthaları Birim F'!$A:$N,11,0)</f>
        <v>US Dollar/Tons</v>
      </c>
      <c r="CA86" s="2">
        <f>VLOOKUP($A:$A,'9-Dünya Yıllar İthaları Birim F'!$A:$N,12,0)</f>
        <v>1481</v>
      </c>
      <c r="CB86" s="2">
        <f>VLOOKUP($A:$A,'9-Dünya Yıllar İthaları Birim F'!$A:$N,13,0)</f>
        <v>651</v>
      </c>
      <c r="CC86" s="2" t="str">
        <f>VLOOKUP($A:$A,'9-Dünya Yıllar İthaları Birim F'!$A:$N,14,0)</f>
        <v>Tons</v>
      </c>
    </row>
    <row r="87" spans="1:81" x14ac:dyDescent="0.3">
      <c r="A87" s="6" t="s">
        <v>96</v>
      </c>
      <c r="B87" s="11">
        <v>1277</v>
      </c>
      <c r="C87" s="11">
        <v>995</v>
      </c>
      <c r="D87" s="11">
        <v>1439</v>
      </c>
      <c r="E87" s="11">
        <v>1207</v>
      </c>
      <c r="F87" s="50">
        <v>1459</v>
      </c>
      <c r="G87" s="50">
        <f t="shared" si="2"/>
        <v>20.878210439105217</v>
      </c>
      <c r="H87" s="50">
        <f t="shared" si="3"/>
        <v>0.11622812258521935</v>
      </c>
      <c r="I87" s="11">
        <f>VLOOKUP($A:$A,'2-Dünya Çeyrek Yıllar İthalatı'!$A:$G,2,0)</f>
        <v>408</v>
      </c>
      <c r="J87" s="11">
        <f>VLOOKUP($A:$A,'2-Dünya Çeyrek Yıllar İthalatı'!$A:$G,3,0)</f>
        <v>406</v>
      </c>
      <c r="K87" s="11">
        <f>VLOOKUP($A:$A,'2-Dünya Çeyrek Yıllar İthalatı'!$A:$G,4,0)</f>
        <v>349</v>
      </c>
      <c r="L87" s="11">
        <f>VLOOKUP($A:$A,'2-Dünya Çeyrek Yıllar İthalatı'!$A:$G,5,0)</f>
        <v>241</v>
      </c>
      <c r="M87" s="12">
        <f>VLOOKUP($A:$A,'2-Dünya Çeyrek Yıllar İthalatı'!$A:$G,6,0)</f>
        <v>0</v>
      </c>
      <c r="N87" s="12">
        <f>VLOOKUP($A:$A,'2-Dünya Çeyrek Yıllar İthalatı'!$A:$G,7,0)</f>
        <v>-100</v>
      </c>
      <c r="O87" s="6">
        <f>VLOOKUP($A:$A,'3-Türkiye İhracat Göstergeleri'!$A:$P,2,0)</f>
        <v>0</v>
      </c>
      <c r="P87" s="25">
        <f>VLOOKUP($A:$A,'3-Türkiye İhracat Göstergeleri'!$A:$P,3,0)</f>
        <v>0</v>
      </c>
      <c r="Q87" s="25">
        <f>VLOOKUP($A:$A,'3-Türkiye İhracat Göstergeleri'!$A:$P,4,0)</f>
        <v>0</v>
      </c>
      <c r="R87" s="25">
        <f>VLOOKUP($A:$A,'3-Türkiye İhracat Göstergeleri'!$A:$P,5,0)</f>
        <v>0</v>
      </c>
      <c r="S87" s="25">
        <f>VLOOKUP($A:$A,'3-Türkiye İhracat Göstergeleri'!$A:$P,6,0)</f>
        <v>0</v>
      </c>
      <c r="T87" s="25">
        <f>VLOOKUP($A:$A,'3-Türkiye İhracat Göstergeleri'!$A:$P,7,0)</f>
        <v>0</v>
      </c>
      <c r="U87" s="25">
        <f>VLOOKUP($A:$A,'3-Türkiye İhracat Göstergeleri'!$A:$P,8,0)</f>
        <v>0</v>
      </c>
      <c r="V87" s="25">
        <f>VLOOKUP($A:$A,'3-Türkiye İhracat Göstergeleri'!$A:$P,9,0)</f>
        <v>0</v>
      </c>
      <c r="W87" s="25">
        <f>VLOOKUP($A:$A,'3-Türkiye İhracat Göstergeleri'!$A:$P,10,0)</f>
        <v>0</v>
      </c>
      <c r="X87" s="25">
        <f>VLOOKUP($A:$A,'3-Türkiye İhracat Göstergeleri'!$A:$P,11,0)</f>
        <v>84</v>
      </c>
      <c r="Y87" s="25">
        <f>VLOOKUP($A:$A,'3-Türkiye İhracat Göstergeleri'!$A:$P,12,0)</f>
        <v>0.11622765963379127</v>
      </c>
      <c r="Z87" s="25">
        <f>VLOOKUP($A:$A,'3-Türkiye İhracat Göstergeleri'!$A:$P,13,0)</f>
        <v>5</v>
      </c>
      <c r="AA87" s="25">
        <f>VLOOKUP($A:$A,'3-Türkiye İhracat Göstergeleri'!$A:$P,14,0)</f>
        <v>5870</v>
      </c>
      <c r="AB87" s="25" t="str">
        <f>VLOOKUP($A:$A,'3-Türkiye İhracat Göstergeleri'!$A:$P,15,0)</f>
        <v>0.23</v>
      </c>
      <c r="AC87" s="25">
        <f>VLOOKUP($A:$A,'3-Türkiye İhracat Göstergeleri'!$A:$P,16,0)</f>
        <v>20</v>
      </c>
      <c r="AD87" s="25">
        <f>VLOOKUP($A:$A,'4-Dünya İthalat Göstergeleri'!$A:$M,2,0)</f>
        <v>1459</v>
      </c>
      <c r="AE87" s="29">
        <f>VLOOKUP($A:$A,'4-Dünya İthalat Göstergeleri'!$A:$M,3,0)</f>
        <v>-861</v>
      </c>
      <c r="AF87" s="25">
        <f>VLOOKUP($A:$A,'4-Dünya İthalat Göstergeleri'!$A:$M,4,0)</f>
        <v>438</v>
      </c>
      <c r="AG87" s="25" t="str">
        <f>VLOOKUP($A:$A,'4-Dünya İthalat Göstergeleri'!$A:$M,5,0)</f>
        <v>Tons</v>
      </c>
      <c r="AH87" s="25">
        <f>VLOOKUP($A:$A,'4-Dünya İthalat Göstergeleri'!$A:$M,6,0)</f>
        <v>3331</v>
      </c>
      <c r="AI87" s="25">
        <f>VLOOKUP($A:$A,'4-Dünya İthalat Göstergeleri'!$A:$M,7,0)</f>
        <v>5</v>
      </c>
      <c r="AJ87" s="25">
        <f>VLOOKUP($A:$A,'4-Dünya İthalat Göstergeleri'!$A:$M,8,0)</f>
        <v>3</v>
      </c>
      <c r="AK87" s="25">
        <f>VLOOKUP($A:$A,'4-Dünya İthalat Göstergeleri'!$A:$M,9,0)</f>
        <v>21</v>
      </c>
      <c r="AL87" s="25">
        <f>VLOOKUP($A:$A,'4-Dünya İthalat Göstergeleri'!$A:$M,10,0)</f>
        <v>0.11622765963379127</v>
      </c>
      <c r="AM87" s="25">
        <f>VLOOKUP($A:$A,'4-Dünya İthalat Göstergeleri'!$A:$M,11,0)</f>
        <v>5870</v>
      </c>
      <c r="AN87" s="25" t="str">
        <f>VLOOKUP($A:$A,'4-Dünya İthalat Göstergeleri'!$A:$M,12,0)</f>
        <v>0.23</v>
      </c>
      <c r="AO87" s="25">
        <f>VLOOKUP($A:$A,'4-Dünya İthalat Göstergeleri'!$A:$M,13,0)</f>
        <v>45400</v>
      </c>
      <c r="AP87" s="14">
        <f>VLOOKUP($A:$A,'5-Dünya Yıllar İhracatı'!$A:$H,2,0)</f>
        <v>1513</v>
      </c>
      <c r="AQ87" s="14">
        <f>VLOOKUP($A:$A,'5-Dünya Yıllar İhracatı'!$A:$H,3,0)</f>
        <v>3715</v>
      </c>
      <c r="AR87" s="14">
        <f>VLOOKUP($A:$A,'5-Dünya Yıllar İhracatı'!$A:$H,4,0)</f>
        <v>2426</v>
      </c>
      <c r="AS87" s="14">
        <f>VLOOKUP($A:$A,'5-Dünya Yıllar İhracatı'!$A:$H,5,0)</f>
        <v>1625</v>
      </c>
      <c r="AT87" s="14">
        <f>VLOOKUP($A:$A,'5-Dünya Yıllar İhracatı'!$A:$H,6,0)</f>
        <v>598</v>
      </c>
      <c r="AU87" s="14">
        <f>VLOOKUP($A:$A,'5-Dünya Yıllar İhracatı'!$A:$H,7,0)</f>
        <v>-63.2</v>
      </c>
      <c r="AV87" s="14">
        <f>VLOOKUP($A:$A,'5-Dünya Yıllar İhracatı'!$A:$H,8,0)</f>
        <v>5.5256838033706665E-2</v>
      </c>
      <c r="AW87" s="11" t="e">
        <f>VLOOKUP($A:$A,'6-Türkiye Yıllar İhracatı'!$A:$H,2,0)</f>
        <v>#N/A</v>
      </c>
      <c r="AX87" s="11" t="e">
        <f>VLOOKUP($A:$A,'6-Türkiye Yıllar İhracatı'!$A:$H,3,0)</f>
        <v>#N/A</v>
      </c>
      <c r="AY87" s="11" t="e">
        <f>VLOOKUP($A:$A,'6-Türkiye Yıllar İhracatı'!$A:$H,4,0)</f>
        <v>#N/A</v>
      </c>
      <c r="AZ87" s="11" t="e">
        <f>VLOOKUP($A:$A,'6-Türkiye Yıllar İhracatı'!$A:$H,5,0)</f>
        <v>#N/A</v>
      </c>
      <c r="BA87" s="12" t="e">
        <f>VLOOKUP($A:$A,'6-Türkiye Yıllar İhracatı'!$A:$H,6,0)</f>
        <v>#N/A</v>
      </c>
      <c r="BB87" s="11" t="e">
        <f>VLOOKUP($A:$A,'6-Türkiye Yıllar İhracatı'!$A:$H,7,0)</f>
        <v>#N/A</v>
      </c>
      <c r="BC87" s="12" t="e">
        <f>VLOOKUP($A:$A,'6-Türkiye Yıllar İhracatı'!$A:$H,8,0)</f>
        <v>#N/A</v>
      </c>
      <c r="BD87" s="11" t="e">
        <f>VLOOKUP($A:$A,'7-Türkiye Çeyrek Yıllar İhracat'!$A:$G,2,0)</f>
        <v>#N/A</v>
      </c>
      <c r="BE87" s="11" t="e">
        <f>VLOOKUP($A:$A,'7-Türkiye Çeyrek Yıllar İhracat'!$A:$G,3,0)</f>
        <v>#N/A</v>
      </c>
      <c r="BF87" s="11" t="e">
        <f>VLOOKUP($A:$A,'7-Türkiye Çeyrek Yıllar İhracat'!$A:$G,4,0)</f>
        <v>#N/A</v>
      </c>
      <c r="BG87" s="11" t="e">
        <f>VLOOKUP($A:$A,'7-Türkiye Çeyrek Yıllar İhracat'!$A:$G,5,0)</f>
        <v>#N/A</v>
      </c>
      <c r="BH87" s="12" t="e">
        <f>VLOOKUP($A:$A,'7-Türkiye Çeyrek Yıllar İhracat'!$A:$G,6,0)</f>
        <v>#N/A</v>
      </c>
      <c r="BI87" s="12" t="e">
        <f>VLOOKUP($A:$A,'7-Türkiye Çeyrek Yıllar İhracat'!$A:$G,7,0)</f>
        <v>#N/A</v>
      </c>
      <c r="BJ87" s="11" t="e">
        <f>VLOOKUP($A:$A,'8-Türkiye Yıllar İhracat Birim '!$A:$H,2,0)</f>
        <v>#N/A</v>
      </c>
      <c r="BK87" s="11" t="e">
        <f>VLOOKUP($A:$A,'8-Türkiye Yıllar İhracat Birim '!$A:$H,3,0)</f>
        <v>#N/A</v>
      </c>
      <c r="BL87" s="11" t="e">
        <f>VLOOKUP($A:$A,'8-Türkiye Yıllar İhracat Birim '!$A:$H,4,0)</f>
        <v>#N/A</v>
      </c>
      <c r="BM87" s="11" t="e">
        <f>VLOOKUP($A:$A,'8-Türkiye Yıllar İhracat Birim '!$A:$H,5,0)</f>
        <v>#N/A</v>
      </c>
      <c r="BN87" s="11" t="e">
        <f>VLOOKUP($A:$A,'8-Türkiye Yıllar İhracat Birim '!$A:$H,6,0)</f>
        <v>#N/A</v>
      </c>
      <c r="BO87" s="11" t="e">
        <f>VLOOKUP($A:$A,'8-Türkiye Yıllar İhracat Birim '!$A:$H,7,0)</f>
        <v>#N/A</v>
      </c>
      <c r="BP87" s="12" t="e">
        <f>VLOOKUP($A:$A,'8-Türkiye Yıllar İhracat Birim '!$A:$H,8,0)</f>
        <v>#N/A</v>
      </c>
      <c r="BQ87" s="2">
        <f>VLOOKUP($A:$A,'9-Dünya Yıllar İthaları Birim F'!$A:$N,2,0)</f>
        <v>3433</v>
      </c>
      <c r="BR87" s="2" t="str">
        <f>VLOOKUP($A:$A,'9-Dünya Yıllar İthaları Birim F'!$A:$N,3,0)</f>
        <v>US Dollar/Tons</v>
      </c>
      <c r="BS87" s="2">
        <f>VLOOKUP($A:$A,'9-Dünya Yıllar İthaları Birim F'!$A:$N,4,0)</f>
        <v>3273</v>
      </c>
      <c r="BT87" s="2" t="str">
        <f>VLOOKUP($A:$A,'9-Dünya Yıllar İthaları Birim F'!$A:$N,5,0)</f>
        <v>US Dollar/Tons</v>
      </c>
      <c r="BU87" s="2">
        <f>VLOOKUP($A:$A,'9-Dünya Yıllar İthaları Birim F'!$A:$N,6,0)</f>
        <v>3932</v>
      </c>
      <c r="BV87" s="2" t="str">
        <f>VLOOKUP($A:$A,'9-Dünya Yıllar İthaları Birim F'!$A:$N,7,0)</f>
        <v>US Dollar/Tons</v>
      </c>
      <c r="BW87" s="2">
        <f>VLOOKUP($A:$A,'9-Dünya Yıllar İthaları Birim F'!$A:$N,8,0)</f>
        <v>4064</v>
      </c>
      <c r="BX87" s="2" t="str">
        <f>VLOOKUP($A:$A,'9-Dünya Yıllar İthaları Birim F'!$A:$N,9,0)</f>
        <v>US Dollar/Tons</v>
      </c>
      <c r="BY87" s="2">
        <f>VLOOKUP($A:$A,'9-Dünya Yıllar İthaları Birim F'!$A:$N,10,0)</f>
        <v>3331</v>
      </c>
      <c r="BZ87" s="2" t="str">
        <f>VLOOKUP($A:$A,'9-Dünya Yıllar İthaları Birim F'!$A:$N,11,0)</f>
        <v>US Dollar/Tons</v>
      </c>
      <c r="CA87" s="2">
        <f>VLOOKUP($A:$A,'9-Dünya Yıllar İthaları Birim F'!$A:$N,12,0)</f>
        <v>1459</v>
      </c>
      <c r="CB87" s="2">
        <f>VLOOKUP($A:$A,'9-Dünya Yıllar İthaları Birim F'!$A:$N,13,0)</f>
        <v>438</v>
      </c>
      <c r="CC87" s="2" t="str">
        <f>VLOOKUP($A:$A,'9-Dünya Yıllar İthaları Birim F'!$A:$N,14,0)</f>
        <v>Tons</v>
      </c>
    </row>
    <row r="88" spans="1:81" x14ac:dyDescent="0.3">
      <c r="A88" s="8" t="s">
        <v>97</v>
      </c>
      <c r="B88" s="9">
        <v>1167</v>
      </c>
      <c r="C88" s="9">
        <v>1269</v>
      </c>
      <c r="D88" s="9">
        <v>1230</v>
      </c>
      <c r="E88" s="9">
        <v>1626</v>
      </c>
      <c r="F88" s="49">
        <v>1425</v>
      </c>
      <c r="G88" s="49">
        <f t="shared" si="2"/>
        <v>-12.361623616236162</v>
      </c>
      <c r="H88" s="49">
        <f t="shared" si="3"/>
        <v>0.11351958511578997</v>
      </c>
      <c r="I88" s="9">
        <f>VLOOKUP($A:$A,'2-Dünya Çeyrek Yıllar İthalatı'!$A:$G,2,0)</f>
        <v>394</v>
      </c>
      <c r="J88" s="9">
        <f>VLOOKUP($A:$A,'2-Dünya Çeyrek Yıllar İthalatı'!$A:$G,3,0)</f>
        <v>395</v>
      </c>
      <c r="K88" s="9">
        <f>VLOOKUP($A:$A,'2-Dünya Çeyrek Yıllar İthalatı'!$A:$G,4,0)</f>
        <v>290</v>
      </c>
      <c r="L88" s="9">
        <f>VLOOKUP($A:$A,'2-Dünya Çeyrek Yıllar İthalatı'!$A:$G,5,0)</f>
        <v>322</v>
      </c>
      <c r="M88" s="10">
        <f>VLOOKUP($A:$A,'2-Dünya Çeyrek Yıllar İthalatı'!$A:$G,6,0)</f>
        <v>0</v>
      </c>
      <c r="N88" s="10">
        <f>VLOOKUP($A:$A,'2-Dünya Çeyrek Yıllar İthalatı'!$A:$G,7,0)</f>
        <v>-100</v>
      </c>
      <c r="O88" s="8">
        <f>VLOOKUP($A:$A,'3-Türkiye İhracat Göstergeleri'!$A:$P,2,0)</f>
        <v>0</v>
      </c>
      <c r="P88" s="27">
        <f>VLOOKUP($A:$A,'3-Türkiye İhracat Göstergeleri'!$A:$P,3,0)</f>
        <v>0</v>
      </c>
      <c r="Q88" s="27">
        <f>VLOOKUP($A:$A,'3-Türkiye İhracat Göstergeleri'!$A:$P,4,0)</f>
        <v>0</v>
      </c>
      <c r="R88" s="27">
        <f>VLOOKUP($A:$A,'3-Türkiye İhracat Göstergeleri'!$A:$P,5,0)</f>
        <v>0</v>
      </c>
      <c r="S88" s="27">
        <f>VLOOKUP($A:$A,'3-Türkiye İhracat Göstergeleri'!$A:$P,6,0)</f>
        <v>0</v>
      </c>
      <c r="T88" s="27">
        <f>VLOOKUP($A:$A,'3-Türkiye İhracat Göstergeleri'!$A:$P,7,0)</f>
        <v>0</v>
      </c>
      <c r="U88" s="27">
        <f>VLOOKUP($A:$A,'3-Türkiye İhracat Göstergeleri'!$A:$P,8,0)</f>
        <v>0</v>
      </c>
      <c r="V88" s="27">
        <f>VLOOKUP($A:$A,'3-Türkiye İhracat Göstergeleri'!$A:$P,9,0)</f>
        <v>0</v>
      </c>
      <c r="W88" s="27">
        <f>VLOOKUP($A:$A,'3-Türkiye İhracat Göstergeleri'!$A:$P,10,0)</f>
        <v>0</v>
      </c>
      <c r="X88" s="27">
        <f>VLOOKUP($A:$A,'3-Türkiye İhracat Göstergeleri'!$A:$P,11,0)</f>
        <v>85</v>
      </c>
      <c r="Y88" s="27">
        <f>VLOOKUP($A:$A,'3-Türkiye İhracat Göstergeleri'!$A:$P,12,0)</f>
        <v>0.11351913295281188</v>
      </c>
      <c r="Z88" s="27">
        <f>VLOOKUP($A:$A,'3-Türkiye İhracat Göstergeleri'!$A:$P,13,0)</f>
        <v>7</v>
      </c>
      <c r="AA88" s="27">
        <f>VLOOKUP($A:$A,'3-Türkiye İhracat Göstergeleri'!$A:$P,14,0)</f>
        <v>810</v>
      </c>
      <c r="AB88" s="27" t="str">
        <f>VLOOKUP($A:$A,'3-Türkiye İhracat Göstergeleri'!$A:$P,15,0)</f>
        <v>0.87</v>
      </c>
      <c r="AC88" s="27">
        <f>VLOOKUP($A:$A,'3-Türkiye İhracat Göstergeleri'!$A:$P,16,0)</f>
        <v>45846</v>
      </c>
      <c r="AD88" s="27">
        <f>VLOOKUP($A:$A,'4-Dünya İthalat Göstergeleri'!$A:$M,2,0)</f>
        <v>1425</v>
      </c>
      <c r="AE88" s="28">
        <f>VLOOKUP($A:$A,'4-Dünya İthalat Göstergeleri'!$A:$M,3,0)</f>
        <v>-1425</v>
      </c>
      <c r="AF88" s="27">
        <f>VLOOKUP($A:$A,'4-Dünya İthalat Göstergeleri'!$A:$M,4,0)</f>
        <v>997</v>
      </c>
      <c r="AG88" s="27" t="str">
        <f>VLOOKUP($A:$A,'4-Dünya İthalat Göstergeleri'!$A:$M,5,0)</f>
        <v>Tons</v>
      </c>
      <c r="AH88" s="27">
        <f>VLOOKUP($A:$A,'4-Dünya İthalat Göstergeleri'!$A:$M,6,0)</f>
        <v>1429</v>
      </c>
      <c r="AI88" s="27">
        <f>VLOOKUP($A:$A,'4-Dünya İthalat Göstergeleri'!$A:$M,7,0)</f>
        <v>7</v>
      </c>
      <c r="AJ88" s="27">
        <f>VLOOKUP($A:$A,'4-Dünya İthalat Göstergeleri'!$A:$M,8,0)</f>
        <v>-4</v>
      </c>
      <c r="AK88" s="27">
        <f>VLOOKUP($A:$A,'4-Dünya İthalat Göstergeleri'!$A:$M,9,0)</f>
        <v>-12</v>
      </c>
      <c r="AL88" s="27">
        <f>VLOOKUP($A:$A,'4-Dünya İthalat Göstergeleri'!$A:$M,10,0)</f>
        <v>0.11351913295281188</v>
      </c>
      <c r="AM88" s="27">
        <f>VLOOKUP($A:$A,'4-Dünya İthalat Göstergeleri'!$A:$M,11,0)</f>
        <v>810</v>
      </c>
      <c r="AN88" s="27" t="str">
        <f>VLOOKUP($A:$A,'4-Dünya İthalat Göstergeleri'!$A:$M,12,0)</f>
        <v>0.87</v>
      </c>
      <c r="AO88" s="27">
        <f>VLOOKUP($A:$A,'4-Dünya İthalat Göstergeleri'!$A:$M,13,0)</f>
        <v>45390</v>
      </c>
      <c r="AP88" s="9">
        <f>VLOOKUP($A:$A,'5-Dünya Yıllar İhracatı'!$A:$H,2,0)</f>
        <v>0</v>
      </c>
      <c r="AQ88" s="9">
        <f>VLOOKUP($A:$A,'5-Dünya Yıllar İhracatı'!$A:$H,3,0)</f>
        <v>0</v>
      </c>
      <c r="AR88" s="9">
        <f>VLOOKUP($A:$A,'5-Dünya Yıllar İhracatı'!$A:$H,4,0)</f>
        <v>0</v>
      </c>
      <c r="AS88" s="9">
        <f>VLOOKUP($A:$A,'5-Dünya Yıllar İhracatı'!$A:$H,5,0)</f>
        <v>9</v>
      </c>
      <c r="AT88" s="10">
        <f>VLOOKUP($A:$A,'5-Dünya Yıllar İhracatı'!$A:$H,6,0)</f>
        <v>0</v>
      </c>
      <c r="AU88" s="10">
        <f>VLOOKUP($A:$A,'5-Dünya Yıllar İhracatı'!$A:$H,7,0)</f>
        <v>-100</v>
      </c>
      <c r="AV88" s="10">
        <f>VLOOKUP($A:$A,'5-Dünya Yıllar İhracatı'!$A:$H,8,0)</f>
        <v>0</v>
      </c>
      <c r="AW88" s="9" t="e">
        <f>VLOOKUP($A:$A,'6-Türkiye Yıllar İhracatı'!$A:$H,2,0)</f>
        <v>#N/A</v>
      </c>
      <c r="AX88" s="9" t="e">
        <f>VLOOKUP($A:$A,'6-Türkiye Yıllar İhracatı'!$A:$H,3,0)</f>
        <v>#N/A</v>
      </c>
      <c r="AY88" s="9" t="e">
        <f>VLOOKUP($A:$A,'6-Türkiye Yıllar İhracatı'!$A:$H,4,0)</f>
        <v>#N/A</v>
      </c>
      <c r="AZ88" s="9" t="e">
        <f>VLOOKUP($A:$A,'6-Türkiye Yıllar İhracatı'!$A:$H,5,0)</f>
        <v>#N/A</v>
      </c>
      <c r="BA88" s="10" t="e">
        <f>VLOOKUP($A:$A,'6-Türkiye Yıllar İhracatı'!$A:$H,6,0)</f>
        <v>#N/A</v>
      </c>
      <c r="BB88" s="9" t="e">
        <f>VLOOKUP($A:$A,'6-Türkiye Yıllar İhracatı'!$A:$H,7,0)</f>
        <v>#N/A</v>
      </c>
      <c r="BC88" s="10" t="e">
        <f>VLOOKUP($A:$A,'6-Türkiye Yıllar İhracatı'!$A:$H,8,0)</f>
        <v>#N/A</v>
      </c>
      <c r="BD88" s="9" t="e">
        <f>VLOOKUP($A:$A,'7-Türkiye Çeyrek Yıllar İhracat'!$A:$G,2,0)</f>
        <v>#N/A</v>
      </c>
      <c r="BE88" s="9" t="e">
        <f>VLOOKUP($A:$A,'7-Türkiye Çeyrek Yıllar İhracat'!$A:$G,3,0)</f>
        <v>#N/A</v>
      </c>
      <c r="BF88" s="9" t="e">
        <f>VLOOKUP($A:$A,'7-Türkiye Çeyrek Yıllar İhracat'!$A:$G,4,0)</f>
        <v>#N/A</v>
      </c>
      <c r="BG88" s="9" t="e">
        <f>VLOOKUP($A:$A,'7-Türkiye Çeyrek Yıllar İhracat'!$A:$G,5,0)</f>
        <v>#N/A</v>
      </c>
      <c r="BH88" s="10" t="e">
        <f>VLOOKUP($A:$A,'7-Türkiye Çeyrek Yıllar İhracat'!$A:$G,6,0)</f>
        <v>#N/A</v>
      </c>
      <c r="BI88" s="12" t="e">
        <f>VLOOKUP($A:$A,'7-Türkiye Çeyrek Yıllar İhracat'!$A:$G,7,0)</f>
        <v>#N/A</v>
      </c>
      <c r="BJ88" s="9" t="e">
        <f>VLOOKUP($A:$A,'8-Türkiye Yıllar İhracat Birim '!$A:$H,2,0)</f>
        <v>#N/A</v>
      </c>
      <c r="BK88" s="9" t="e">
        <f>VLOOKUP($A:$A,'8-Türkiye Yıllar İhracat Birim '!$A:$H,3,0)</f>
        <v>#N/A</v>
      </c>
      <c r="BL88" s="9" t="e">
        <f>VLOOKUP($A:$A,'8-Türkiye Yıllar İhracat Birim '!$A:$H,4,0)</f>
        <v>#N/A</v>
      </c>
      <c r="BM88" s="9" t="e">
        <f>VLOOKUP($A:$A,'8-Türkiye Yıllar İhracat Birim '!$A:$H,5,0)</f>
        <v>#N/A</v>
      </c>
      <c r="BN88" s="9" t="e">
        <f>VLOOKUP($A:$A,'8-Türkiye Yıllar İhracat Birim '!$A:$H,6,0)</f>
        <v>#N/A</v>
      </c>
      <c r="BO88" s="9" t="e">
        <f>VLOOKUP($A:$A,'8-Türkiye Yıllar İhracat Birim '!$A:$H,7,0)</f>
        <v>#N/A</v>
      </c>
      <c r="BP88" s="10" t="e">
        <f>VLOOKUP($A:$A,'8-Türkiye Yıllar İhracat Birim '!$A:$H,8,0)</f>
        <v>#N/A</v>
      </c>
      <c r="BQ88" s="2">
        <f>VLOOKUP($A:$A,'9-Dünya Yıllar İthaları Birim F'!$A:$N,2,0)</f>
        <v>812</v>
      </c>
      <c r="BR88" s="2" t="str">
        <f>VLOOKUP($A:$A,'9-Dünya Yıllar İthaları Birim F'!$A:$N,3,0)</f>
        <v>US Dollar/Tons</v>
      </c>
      <c r="BS88" s="2">
        <f>VLOOKUP($A:$A,'9-Dünya Yıllar İthaları Birim F'!$A:$N,4,0)</f>
        <v>1646</v>
      </c>
      <c r="BT88" s="2" t="str">
        <f>VLOOKUP($A:$A,'9-Dünya Yıllar İthaları Birim F'!$A:$N,5,0)</f>
        <v>US Dollar/Tons</v>
      </c>
      <c r="BU88" s="2">
        <f>VLOOKUP($A:$A,'9-Dünya Yıllar İthaları Birim F'!$A:$N,6,0)</f>
        <v>1482</v>
      </c>
      <c r="BV88" s="2" t="str">
        <f>VLOOKUP($A:$A,'9-Dünya Yıllar İthaları Birim F'!$A:$N,7,0)</f>
        <v>US Dollar/Tons</v>
      </c>
      <c r="BW88" s="2">
        <f>VLOOKUP($A:$A,'9-Dünya Yıllar İthaları Birim F'!$A:$N,8,0)</f>
        <v>1547</v>
      </c>
      <c r="BX88" s="2" t="str">
        <f>VLOOKUP($A:$A,'9-Dünya Yıllar İthaları Birim F'!$A:$N,9,0)</f>
        <v>US Dollar/Tons</v>
      </c>
      <c r="BY88" s="2">
        <f>VLOOKUP($A:$A,'9-Dünya Yıllar İthaları Birim F'!$A:$N,10,0)</f>
        <v>1429</v>
      </c>
      <c r="BZ88" s="2" t="str">
        <f>VLOOKUP($A:$A,'9-Dünya Yıllar İthaları Birim F'!$A:$N,11,0)</f>
        <v>US Dollar/Tons</v>
      </c>
      <c r="CA88" s="2">
        <f>VLOOKUP($A:$A,'9-Dünya Yıllar İthaları Birim F'!$A:$N,12,0)</f>
        <v>1425</v>
      </c>
      <c r="CB88" s="2">
        <f>VLOOKUP($A:$A,'9-Dünya Yıllar İthaları Birim F'!$A:$N,13,0)</f>
        <v>997</v>
      </c>
      <c r="CC88" s="2" t="str">
        <f>VLOOKUP($A:$A,'9-Dünya Yıllar İthaları Birim F'!$A:$N,14,0)</f>
        <v>Tons</v>
      </c>
    </row>
    <row r="89" spans="1:81" x14ac:dyDescent="0.3">
      <c r="A89" s="6" t="s">
        <v>98</v>
      </c>
      <c r="B89" s="11">
        <v>2287</v>
      </c>
      <c r="C89" s="11">
        <v>1073</v>
      </c>
      <c r="D89" s="11">
        <v>1536</v>
      </c>
      <c r="E89" s="11">
        <v>1910</v>
      </c>
      <c r="F89" s="50">
        <v>1401</v>
      </c>
      <c r="G89" s="50">
        <f t="shared" si="2"/>
        <v>-26.649214659685867</v>
      </c>
      <c r="H89" s="50">
        <f t="shared" si="3"/>
        <v>0.11160767631383983</v>
      </c>
      <c r="I89" s="11" t="e">
        <f>VLOOKUP($A:$A,'2-Dünya Çeyrek Yıllar İthalatı'!$A:$G,2,0)</f>
        <v>#N/A</v>
      </c>
      <c r="J89" s="11" t="e">
        <f>VLOOKUP($A:$A,'2-Dünya Çeyrek Yıllar İthalatı'!$A:$G,3,0)</f>
        <v>#N/A</v>
      </c>
      <c r="K89" s="11" t="e">
        <f>VLOOKUP($A:$A,'2-Dünya Çeyrek Yıllar İthalatı'!$A:$G,4,0)</f>
        <v>#N/A</v>
      </c>
      <c r="L89" s="11" t="e">
        <f>VLOOKUP($A:$A,'2-Dünya Çeyrek Yıllar İthalatı'!$A:$G,5,0)</f>
        <v>#N/A</v>
      </c>
      <c r="M89" s="12" t="e">
        <f>VLOOKUP($A:$A,'2-Dünya Çeyrek Yıllar İthalatı'!$A:$G,6,0)</f>
        <v>#N/A</v>
      </c>
      <c r="N89" s="12" t="e">
        <f>VLOOKUP($A:$A,'2-Dünya Çeyrek Yıllar İthalatı'!$A:$G,7,0)</f>
        <v>#N/A</v>
      </c>
      <c r="O89" s="6">
        <f>VLOOKUP($A:$A,'3-Türkiye İhracat Göstergeleri'!$A:$P,2,0)</f>
        <v>674</v>
      </c>
      <c r="P89" s="25">
        <f>VLOOKUP($A:$A,'3-Türkiye İhracat Göstergeleri'!$A:$P,3,0)</f>
        <v>674</v>
      </c>
      <c r="Q89" s="25">
        <f>VLOOKUP($A:$A,'3-Türkiye İhracat Göstergeleri'!$A:$P,4,0)</f>
        <v>0.88948715918388888</v>
      </c>
      <c r="R89" s="25">
        <f>VLOOKUP($A:$A,'3-Türkiye İhracat Göstergeleri'!$A:$P,5,0)</f>
        <v>281</v>
      </c>
      <c r="S89" s="25" t="str">
        <f>VLOOKUP($A:$A,'3-Türkiye İhracat Göstergeleri'!$A:$P,6,0)</f>
        <v>Tons</v>
      </c>
      <c r="T89" s="25">
        <f>VLOOKUP($A:$A,'3-Türkiye İhracat Göstergeleri'!$A:$P,7,0)</f>
        <v>2399</v>
      </c>
      <c r="U89" s="25">
        <f>VLOOKUP($A:$A,'3-Türkiye İhracat Göstergeleri'!$A:$P,8,0)</f>
        <v>0</v>
      </c>
      <c r="V89" s="25">
        <f>VLOOKUP($A:$A,'3-Türkiye İhracat Göstergeleri'!$A:$P,9,0)</f>
        <v>4</v>
      </c>
      <c r="W89" s="25">
        <f>VLOOKUP($A:$A,'3-Türkiye İhracat Göstergeleri'!$A:$P,10,0)</f>
        <v>-35</v>
      </c>
      <c r="X89" s="25">
        <f>VLOOKUP($A:$A,'3-Türkiye İhracat Göstergeleri'!$A:$P,11,0)</f>
        <v>86</v>
      </c>
      <c r="Y89" s="25">
        <f>VLOOKUP($A:$A,'3-Türkiye İhracat Göstergeleri'!$A:$P,12,0)</f>
        <v>0.11160723176623821</v>
      </c>
      <c r="Z89" s="25">
        <f>VLOOKUP($A:$A,'3-Türkiye İhracat Göstergeleri'!$A:$P,13,0)</f>
        <v>-4</v>
      </c>
      <c r="AA89" s="25">
        <f>VLOOKUP($A:$A,'3-Türkiye İhracat Göstergeleri'!$A:$P,14,0)</f>
        <v>3615</v>
      </c>
      <c r="AB89" s="25" t="str">
        <f>VLOOKUP($A:$A,'3-Türkiye İhracat Göstergeleri'!$A:$P,15,0)</f>
        <v>0.45</v>
      </c>
      <c r="AC89" s="25">
        <f>VLOOKUP($A:$A,'3-Türkiye İhracat Göstergeleri'!$A:$P,16,0)</f>
        <v>30</v>
      </c>
      <c r="AD89" s="25">
        <f>VLOOKUP($A:$A,'4-Dünya İthalat Göstergeleri'!$A:$M,2,0)</f>
        <v>1401</v>
      </c>
      <c r="AE89" s="25">
        <f>VLOOKUP($A:$A,'4-Dünya İthalat Göstergeleri'!$A:$M,3,0)</f>
        <v>9</v>
      </c>
      <c r="AF89" s="36">
        <f>VLOOKUP($A:$A,'4-Dünya İthalat Göstergeleri'!$A:$M,4,0)</f>
        <v>537</v>
      </c>
      <c r="AG89" s="36" t="str">
        <f>VLOOKUP($A:$A,'4-Dünya İthalat Göstergeleri'!$A:$M,5,0)</f>
        <v>Tons</v>
      </c>
      <c r="AH89" s="36">
        <f>VLOOKUP($A:$A,'4-Dünya İthalat Göstergeleri'!$A:$M,6,0)</f>
        <v>2609</v>
      </c>
      <c r="AI89" s="25">
        <f>VLOOKUP($A:$A,'4-Dünya İthalat Göstergeleri'!$A:$M,7,0)</f>
        <v>-4</v>
      </c>
      <c r="AJ89" s="25">
        <f>VLOOKUP($A:$A,'4-Dünya İthalat Göstergeleri'!$A:$M,8,0)</f>
        <v>0</v>
      </c>
      <c r="AK89" s="25">
        <f>VLOOKUP($A:$A,'4-Dünya İthalat Göstergeleri'!$A:$M,9,0)</f>
        <v>-27</v>
      </c>
      <c r="AL89" s="25">
        <f>VLOOKUP($A:$A,'4-Dünya İthalat Göstergeleri'!$A:$M,10,0)</f>
        <v>0.11160723176623821</v>
      </c>
      <c r="AM89" s="25">
        <f>VLOOKUP($A:$A,'4-Dünya İthalat Göstergeleri'!$A:$M,11,0)</f>
        <v>3615</v>
      </c>
      <c r="AN89" s="25" t="str">
        <f>VLOOKUP($A:$A,'4-Dünya İthalat Göstergeleri'!$A:$M,12,0)</f>
        <v>0.45</v>
      </c>
      <c r="AO89" s="25">
        <f>VLOOKUP($A:$A,'4-Dünya İthalat Göstergeleri'!$A:$M,13,0)</f>
        <v>45451</v>
      </c>
      <c r="AP89" s="11">
        <f>VLOOKUP($A:$A,'5-Dünya Yıllar İhracatı'!$A:$H,2,0)</f>
        <v>22</v>
      </c>
      <c r="AQ89" s="11">
        <f>VLOOKUP($A:$A,'5-Dünya Yıllar İhracatı'!$A:$H,3,0)</f>
        <v>531</v>
      </c>
      <c r="AR89" s="11">
        <f>VLOOKUP($A:$A,'5-Dünya Yıllar İhracatı'!$A:$H,4,0)</f>
        <v>227</v>
      </c>
      <c r="AS89" s="11">
        <f>VLOOKUP($A:$A,'5-Dünya Yıllar İhracatı'!$A:$H,5,0)</f>
        <v>1788</v>
      </c>
      <c r="AT89" s="12">
        <f>VLOOKUP($A:$A,'5-Dünya Yıllar İhracatı'!$A:$H,6,0)</f>
        <v>1410</v>
      </c>
      <c r="AU89" s="12">
        <f>VLOOKUP($A:$A,'5-Dünya Yıllar İhracatı'!$A:$H,7,0)</f>
        <v>-21.140939597315437</v>
      </c>
      <c r="AV89" s="12">
        <f>VLOOKUP($A:$A,'5-Dünya Yıllar İhracatı'!$A:$H,8,0)</f>
        <v>0.13028786225338865</v>
      </c>
      <c r="AW89" s="11">
        <f>VLOOKUP($A:$A,'6-Türkiye Yıllar İhracatı'!$A:$H,2,0)</f>
        <v>885</v>
      </c>
      <c r="AX89" s="11">
        <f>VLOOKUP($A:$A,'6-Türkiye Yıllar İhracatı'!$A:$H,3,0)</f>
        <v>584</v>
      </c>
      <c r="AY89" s="11">
        <f>VLOOKUP($A:$A,'6-Türkiye Yıllar İhracatı'!$A:$H,4,0)</f>
        <v>1139</v>
      </c>
      <c r="AZ89" s="11">
        <f>VLOOKUP($A:$A,'6-Türkiye Yıllar İhracatı'!$A:$H,5,0)</f>
        <v>1035</v>
      </c>
      <c r="BA89" s="12">
        <f>VLOOKUP($A:$A,'6-Türkiye Yıllar İhracatı'!$A:$H,6,0)</f>
        <v>674</v>
      </c>
      <c r="BB89" s="11">
        <f>VLOOKUP($A:$A,'6-Türkiye Yıllar İhracatı'!$A:$H,7,0)</f>
        <v>-34.879227053140092</v>
      </c>
      <c r="BC89" s="12">
        <f>VLOOKUP($A:$A,'6-Türkiye Yıllar İhracatı'!$A:$H,8,0)</f>
        <v>0.88948715918388888</v>
      </c>
      <c r="BD89" s="11">
        <f>VLOOKUP($A:$A,'7-Türkiye Çeyrek Yıllar İhracat'!$A:$G,2,0)</f>
        <v>152</v>
      </c>
      <c r="BE89" s="11">
        <f>VLOOKUP($A:$A,'7-Türkiye Çeyrek Yıllar İhracat'!$A:$G,3,0)</f>
        <v>200</v>
      </c>
      <c r="BF89" s="11">
        <f>VLOOKUP($A:$A,'7-Türkiye Çeyrek Yıllar İhracat'!$A:$G,4,0)</f>
        <v>230</v>
      </c>
      <c r="BG89" s="11">
        <f>VLOOKUP($A:$A,'7-Türkiye Çeyrek Yıllar İhracat'!$A:$G,5,0)</f>
        <v>270</v>
      </c>
      <c r="BH89" s="12">
        <f>VLOOKUP($A:$A,'7-Türkiye Çeyrek Yıllar İhracat'!$A:$G,6,0)</f>
        <v>242</v>
      </c>
      <c r="BI89" s="12">
        <f>VLOOKUP($A:$A,'7-Türkiye Çeyrek Yıllar İhracat'!$A:$G,7,0)</f>
        <v>59.210526315789465</v>
      </c>
      <c r="BJ89" s="11">
        <f>VLOOKUP($A:$A,'8-Türkiye Yıllar İhracat Birim '!$A:$H,2,0)</f>
        <v>2595</v>
      </c>
      <c r="BK89" s="11">
        <f>VLOOKUP($A:$A,'8-Türkiye Yıllar İhracat Birim '!$A:$H,3,0)</f>
        <v>3539</v>
      </c>
      <c r="BL89" s="11">
        <f>VLOOKUP($A:$A,'8-Türkiye Yıllar İhracat Birim '!$A:$H,4,0)</f>
        <v>4726</v>
      </c>
      <c r="BM89" s="11">
        <f>VLOOKUP($A:$A,'8-Türkiye Yıllar İhracat Birim '!$A:$H,5,0)</f>
        <v>2851</v>
      </c>
      <c r="BN89" s="11">
        <f>VLOOKUP($A:$A,'8-Türkiye Yıllar İhracat Birim '!$A:$H,6,0)</f>
        <v>2399</v>
      </c>
      <c r="BO89" s="11">
        <f>VLOOKUP($A:$A,'8-Türkiye Yıllar İhracat Birim '!$A:$H,7,0)</f>
        <v>674</v>
      </c>
      <c r="BP89" s="12">
        <f>VLOOKUP($A:$A,'8-Türkiye Yıllar İhracat Birim '!$A:$H,8,0)</f>
        <v>281</v>
      </c>
      <c r="BQ89" s="2">
        <f>VLOOKUP($A:$A,'9-Dünya Yıllar İthaları Birim F'!$A:$N,2,0)</f>
        <v>105</v>
      </c>
      <c r="BR89" s="2" t="str">
        <f>VLOOKUP($A:$A,'9-Dünya Yıllar İthaları Birim F'!$A:$N,3,0)</f>
        <v>US Dollar/1000 square meters</v>
      </c>
      <c r="BS89" s="2">
        <f>VLOOKUP($A:$A,'9-Dünya Yıllar İthaları Birim F'!$A:$N,4,0)</f>
        <v>93</v>
      </c>
      <c r="BT89" s="2" t="str">
        <f>VLOOKUP($A:$A,'9-Dünya Yıllar İthaları Birim F'!$A:$N,5,0)</f>
        <v>US Dollar/1000 square meters</v>
      </c>
      <c r="BU89" s="2">
        <f>VLOOKUP($A:$A,'9-Dünya Yıllar İthaları Birim F'!$A:$N,6,0)</f>
        <v>101</v>
      </c>
      <c r="BV89" s="2" t="str">
        <f>VLOOKUP($A:$A,'9-Dünya Yıllar İthaları Birim F'!$A:$N,7,0)</f>
        <v>US Dollar/1000 square meters</v>
      </c>
      <c r="BW89" s="2">
        <f>VLOOKUP($A:$A,'9-Dünya Yıllar İthaları Birim F'!$A:$N,8,0)</f>
        <v>3096</v>
      </c>
      <c r="BX89" s="2" t="str">
        <f>VLOOKUP($A:$A,'9-Dünya Yıllar İthaları Birim F'!$A:$N,9,0)</f>
        <v>US Dollar/Tons</v>
      </c>
      <c r="BY89" s="2">
        <f>VLOOKUP($A:$A,'9-Dünya Yıllar İthaları Birim F'!$A:$N,10,0)</f>
        <v>2609</v>
      </c>
      <c r="BZ89" s="2" t="str">
        <f>VLOOKUP($A:$A,'9-Dünya Yıllar İthaları Birim F'!$A:$N,11,0)</f>
        <v>US Dollar/Tons</v>
      </c>
      <c r="CA89" s="2">
        <f>VLOOKUP($A:$A,'9-Dünya Yıllar İthaları Birim F'!$A:$N,12,0)</f>
        <v>1401</v>
      </c>
      <c r="CB89" s="2">
        <f>VLOOKUP($A:$A,'9-Dünya Yıllar İthaları Birim F'!$A:$N,13,0)</f>
        <v>537</v>
      </c>
      <c r="CC89" s="2" t="str">
        <f>VLOOKUP($A:$A,'9-Dünya Yıllar İthaları Birim F'!$A:$N,14,0)</f>
        <v>Tons</v>
      </c>
    </row>
    <row r="90" spans="1:81" x14ac:dyDescent="0.3">
      <c r="A90" s="8" t="s">
        <v>99</v>
      </c>
      <c r="B90" s="9">
        <v>1550</v>
      </c>
      <c r="C90" s="9">
        <v>1230</v>
      </c>
      <c r="D90" s="9">
        <v>1930</v>
      </c>
      <c r="E90" s="9">
        <v>3315</v>
      </c>
      <c r="F90" s="49">
        <v>1349</v>
      </c>
      <c r="G90" s="49">
        <f t="shared" si="2"/>
        <v>-59.306184012066367</v>
      </c>
      <c r="H90" s="49">
        <f t="shared" si="3"/>
        <v>0.10746520724294784</v>
      </c>
      <c r="I90" s="9">
        <f>VLOOKUP($A:$A,'2-Dünya Çeyrek Yıllar İthalatı'!$A:$G,2,0)</f>
        <v>252</v>
      </c>
      <c r="J90" s="9">
        <f>VLOOKUP($A:$A,'2-Dünya Çeyrek Yıllar İthalatı'!$A:$G,3,0)</f>
        <v>181</v>
      </c>
      <c r="K90" s="9">
        <f>VLOOKUP($A:$A,'2-Dünya Çeyrek Yıllar İthalatı'!$A:$G,4,0)</f>
        <v>351</v>
      </c>
      <c r="L90" s="9">
        <f>VLOOKUP($A:$A,'2-Dünya Çeyrek Yıllar İthalatı'!$A:$G,5,0)</f>
        <v>214</v>
      </c>
      <c r="M90" s="10">
        <f>VLOOKUP($A:$A,'2-Dünya Çeyrek Yıllar İthalatı'!$A:$G,6,0)</f>
        <v>321</v>
      </c>
      <c r="N90" s="10">
        <f>VLOOKUP($A:$A,'2-Dünya Çeyrek Yıllar İthalatı'!$A:$G,7,0)</f>
        <v>27.380952380952383</v>
      </c>
      <c r="O90" s="8">
        <f>VLOOKUP($A:$A,'3-Türkiye İhracat Göstergeleri'!$A:$P,2,0)</f>
        <v>241</v>
      </c>
      <c r="P90" s="27">
        <f>VLOOKUP($A:$A,'3-Türkiye İhracat Göstergeleri'!$A:$P,3,0)</f>
        <v>241</v>
      </c>
      <c r="Q90" s="27">
        <f>VLOOKUP($A:$A,'3-Türkiye İhracat Göstergeleri'!$A:$P,4,0)</f>
        <v>0.31805104653311161</v>
      </c>
      <c r="R90" s="27">
        <f>VLOOKUP($A:$A,'3-Türkiye İhracat Göstergeleri'!$A:$P,5,0)</f>
        <v>76</v>
      </c>
      <c r="S90" s="27" t="str">
        <f>VLOOKUP($A:$A,'3-Türkiye İhracat Göstergeleri'!$A:$P,6,0)</f>
        <v>Tons</v>
      </c>
      <c r="T90" s="27">
        <f>VLOOKUP($A:$A,'3-Türkiye İhracat Göstergeleri'!$A:$P,7,0)</f>
        <v>3171</v>
      </c>
      <c r="U90" s="27">
        <f>VLOOKUP($A:$A,'3-Türkiye İhracat Göstergeleri'!$A:$P,8,0)</f>
        <v>0</v>
      </c>
      <c r="V90" s="27">
        <f>VLOOKUP($A:$A,'3-Türkiye İhracat Göstergeleri'!$A:$P,9,0)</f>
        <v>0</v>
      </c>
      <c r="W90" s="27">
        <f>VLOOKUP($A:$A,'3-Türkiye İhracat Göstergeleri'!$A:$P,10,0)</f>
        <v>559</v>
      </c>
      <c r="X90" s="27">
        <f>VLOOKUP($A:$A,'3-Türkiye İhracat Göstergeleri'!$A:$P,11,0)</f>
        <v>87</v>
      </c>
      <c r="Y90" s="27">
        <f>VLOOKUP($A:$A,'3-Türkiye İhracat Göstergeleri'!$A:$P,12,0)</f>
        <v>0.1074647791953286</v>
      </c>
      <c r="Z90" s="27">
        <f>VLOOKUP($A:$A,'3-Türkiye İhracat Göstergeleri'!$A:$P,13,0)</f>
        <v>7</v>
      </c>
      <c r="AA90" s="27">
        <f>VLOOKUP($A:$A,'3-Türkiye İhracat Göstergeleri'!$A:$P,14,0)</f>
        <v>7465</v>
      </c>
      <c r="AB90" s="27" t="str">
        <f>VLOOKUP($A:$A,'3-Türkiye İhracat Göstergeleri'!$A:$P,15,0)</f>
        <v>0.3</v>
      </c>
      <c r="AC90" s="27">
        <f>VLOOKUP($A:$A,'3-Türkiye İhracat Göstergeleri'!$A:$P,16,0)</f>
        <v>18</v>
      </c>
      <c r="AD90" s="27">
        <f>VLOOKUP($A:$A,'4-Dünya İthalat Göstergeleri'!$A:$M,2,0)</f>
        <v>1349</v>
      </c>
      <c r="AE90" s="27">
        <f>VLOOKUP($A:$A,'4-Dünya İthalat Göstergeleri'!$A:$M,3,0)</f>
        <v>7132</v>
      </c>
      <c r="AF90" s="27">
        <f>VLOOKUP($A:$A,'4-Dünya İthalat Göstergeleri'!$A:$M,4,0)</f>
        <v>399</v>
      </c>
      <c r="AG90" s="27" t="str">
        <f>VLOOKUP($A:$A,'4-Dünya İthalat Göstergeleri'!$A:$M,5,0)</f>
        <v>Tons</v>
      </c>
      <c r="AH90" s="27">
        <f>VLOOKUP($A:$A,'4-Dünya İthalat Göstergeleri'!$A:$M,6,0)</f>
        <v>3381</v>
      </c>
      <c r="AI90" s="27">
        <f>VLOOKUP($A:$A,'4-Dünya İthalat Göstergeleri'!$A:$M,7,0)</f>
        <v>7</v>
      </c>
      <c r="AJ90" s="27">
        <f>VLOOKUP($A:$A,'4-Dünya İthalat Göstergeleri'!$A:$M,8,0)</f>
        <v>0</v>
      </c>
      <c r="AK90" s="27">
        <f>VLOOKUP($A:$A,'4-Dünya İthalat Göstergeleri'!$A:$M,9,0)</f>
        <v>-59</v>
      </c>
      <c r="AL90" s="27">
        <f>VLOOKUP($A:$A,'4-Dünya İthalat Göstergeleri'!$A:$M,10,0)</f>
        <v>0.1074647791953286</v>
      </c>
      <c r="AM90" s="27">
        <f>VLOOKUP($A:$A,'4-Dünya İthalat Göstergeleri'!$A:$M,11,0)</f>
        <v>7465</v>
      </c>
      <c r="AN90" s="27" t="str">
        <f>VLOOKUP($A:$A,'4-Dünya İthalat Göstergeleri'!$A:$M,12,0)</f>
        <v>0.3</v>
      </c>
      <c r="AO90" s="27">
        <f>VLOOKUP($A:$A,'4-Dünya İthalat Göstergeleri'!$A:$M,13,0)</f>
        <v>45368</v>
      </c>
      <c r="AP90" s="9">
        <f>VLOOKUP($A:$A,'5-Dünya Yıllar İhracatı'!$A:$H,2,0)</f>
        <v>13235</v>
      </c>
      <c r="AQ90" s="9">
        <f>VLOOKUP($A:$A,'5-Dünya Yıllar İhracatı'!$A:$H,3,0)</f>
        <v>10413</v>
      </c>
      <c r="AR90" s="9">
        <f>VLOOKUP($A:$A,'5-Dünya Yıllar İhracatı'!$A:$H,4,0)</f>
        <v>18977</v>
      </c>
      <c r="AS90" s="9">
        <f>VLOOKUP($A:$A,'5-Dünya Yıllar İhracatı'!$A:$H,5,0)</f>
        <v>11796</v>
      </c>
      <c r="AT90" s="10">
        <f>VLOOKUP($A:$A,'5-Dünya Yıllar İhracatı'!$A:$H,6,0)</f>
        <v>8481</v>
      </c>
      <c r="AU90" s="10">
        <f>VLOOKUP($A:$A,'5-Dünya Yıllar İhracatı'!$A:$H,7,0)</f>
        <v>-28.102746693794504</v>
      </c>
      <c r="AV90" s="10">
        <f>VLOOKUP($A:$A,'5-Dünya Yıllar İhracatı'!$A:$H,8,0)</f>
        <v>0.78366763104325465</v>
      </c>
      <c r="AW90" s="9">
        <f>VLOOKUP($A:$A,'6-Türkiye Yıllar İhracatı'!$A:$H,2,0)</f>
        <v>0</v>
      </c>
      <c r="AX90" s="9">
        <f>VLOOKUP($A:$A,'6-Türkiye Yıllar İhracatı'!$A:$H,3,0)</f>
        <v>0</v>
      </c>
      <c r="AY90" s="9">
        <f>VLOOKUP($A:$A,'6-Türkiye Yıllar İhracatı'!$A:$H,4,0)</f>
        <v>0</v>
      </c>
      <c r="AZ90" s="9">
        <f>VLOOKUP($A:$A,'6-Türkiye Yıllar İhracatı'!$A:$H,5,0)</f>
        <v>37</v>
      </c>
      <c r="BA90" s="10">
        <f>VLOOKUP($A:$A,'6-Türkiye Yıllar İhracatı'!$A:$H,6,0)</f>
        <v>241</v>
      </c>
      <c r="BB90" s="9">
        <f>VLOOKUP($A:$A,'6-Türkiye Yıllar İhracatı'!$A:$H,7,0)</f>
        <v>551.35135135135135</v>
      </c>
      <c r="BC90" s="10">
        <f>VLOOKUP($A:$A,'6-Türkiye Yıllar İhracatı'!$A:$H,8,0)</f>
        <v>0.31805104653311161</v>
      </c>
      <c r="BD90" s="9">
        <f>VLOOKUP($A:$A,'7-Türkiye Çeyrek Yıllar İhracat'!$A:$G,2,0)</f>
        <v>43</v>
      </c>
      <c r="BE90" s="9">
        <f>VLOOKUP($A:$A,'7-Türkiye Çeyrek Yıllar İhracat'!$A:$G,3,0)</f>
        <v>74</v>
      </c>
      <c r="BF90" s="9">
        <f>VLOOKUP($A:$A,'7-Türkiye Çeyrek Yıllar İhracat'!$A:$G,4,0)</f>
        <v>41</v>
      </c>
      <c r="BG90" s="9">
        <f>VLOOKUP($A:$A,'7-Türkiye Çeyrek Yıllar İhracat'!$A:$G,5,0)</f>
        <v>121</v>
      </c>
      <c r="BH90" s="10">
        <f>VLOOKUP($A:$A,'7-Türkiye Çeyrek Yıllar İhracat'!$A:$G,6,0)</f>
        <v>40</v>
      </c>
      <c r="BI90" s="12">
        <f>VLOOKUP($A:$A,'7-Türkiye Çeyrek Yıllar İhracat'!$A:$G,7,0)</f>
        <v>-6.9767441860465116</v>
      </c>
      <c r="BJ90" s="9">
        <f>VLOOKUP($A:$A,'8-Türkiye Yıllar İhracat Birim '!$A:$H,2,0)</f>
        <v>0</v>
      </c>
      <c r="BK90" s="9">
        <f>VLOOKUP($A:$A,'8-Türkiye Yıllar İhracat Birim '!$A:$H,3,0)</f>
        <v>0</v>
      </c>
      <c r="BL90" s="9">
        <f>VLOOKUP($A:$A,'8-Türkiye Yıllar İhracat Birim '!$A:$H,4,0)</f>
        <v>0</v>
      </c>
      <c r="BM90" s="9">
        <f>VLOOKUP($A:$A,'8-Türkiye Yıllar İhracat Birim '!$A:$H,5,0)</f>
        <v>3083</v>
      </c>
      <c r="BN90" s="9">
        <f>VLOOKUP($A:$A,'8-Türkiye Yıllar İhracat Birim '!$A:$H,6,0)</f>
        <v>3171</v>
      </c>
      <c r="BO90" s="9">
        <f>VLOOKUP($A:$A,'8-Türkiye Yıllar İhracat Birim '!$A:$H,7,0)</f>
        <v>241</v>
      </c>
      <c r="BP90" s="10">
        <f>VLOOKUP($A:$A,'8-Türkiye Yıllar İhracat Birim '!$A:$H,8,0)</f>
        <v>76</v>
      </c>
      <c r="BQ90" s="2">
        <f>VLOOKUP($A:$A,'9-Dünya Yıllar İthaları Birim F'!$A:$N,2,0)</f>
        <v>2588</v>
      </c>
      <c r="BR90" s="2" t="str">
        <f>VLOOKUP($A:$A,'9-Dünya Yıllar İthaları Birim F'!$A:$N,3,0)</f>
        <v>US Dollar/Tons</v>
      </c>
      <c r="BS90" s="2">
        <f>VLOOKUP($A:$A,'9-Dünya Yıllar İthaları Birim F'!$A:$N,4,0)</f>
        <v>2379</v>
      </c>
      <c r="BT90" s="2" t="str">
        <f>VLOOKUP($A:$A,'9-Dünya Yıllar İthaları Birim F'!$A:$N,5,0)</f>
        <v>US Dollar/Tons</v>
      </c>
      <c r="BU90" s="2">
        <f>VLOOKUP($A:$A,'9-Dünya Yıllar İthaları Birim F'!$A:$N,6,0)</f>
        <v>3282</v>
      </c>
      <c r="BV90" s="2" t="str">
        <f>VLOOKUP($A:$A,'9-Dünya Yıllar İthaları Birim F'!$A:$N,7,0)</f>
        <v>US Dollar/Tons</v>
      </c>
      <c r="BW90" s="2">
        <f>VLOOKUP($A:$A,'9-Dünya Yıllar İthaları Birim F'!$A:$N,8,0)</f>
        <v>2855</v>
      </c>
      <c r="BX90" s="2" t="str">
        <f>VLOOKUP($A:$A,'9-Dünya Yıllar İthaları Birim F'!$A:$N,9,0)</f>
        <v>US Dollar/Tons</v>
      </c>
      <c r="BY90" s="2">
        <f>VLOOKUP($A:$A,'9-Dünya Yıllar İthaları Birim F'!$A:$N,10,0)</f>
        <v>3381</v>
      </c>
      <c r="BZ90" s="2" t="str">
        <f>VLOOKUP($A:$A,'9-Dünya Yıllar İthaları Birim F'!$A:$N,11,0)</f>
        <v>US Dollar/Tons</v>
      </c>
      <c r="CA90" s="2">
        <f>VLOOKUP($A:$A,'9-Dünya Yıllar İthaları Birim F'!$A:$N,12,0)</f>
        <v>1349</v>
      </c>
      <c r="CB90" s="2">
        <f>VLOOKUP($A:$A,'9-Dünya Yıllar İthaları Birim F'!$A:$N,13,0)</f>
        <v>399</v>
      </c>
      <c r="CC90" s="2" t="str">
        <f>VLOOKUP($A:$A,'9-Dünya Yıllar İthaları Birim F'!$A:$N,14,0)</f>
        <v>Tons</v>
      </c>
    </row>
    <row r="91" spans="1:81" x14ac:dyDescent="0.3">
      <c r="A91" s="6" t="s">
        <v>100</v>
      </c>
      <c r="B91" s="11">
        <v>1506</v>
      </c>
      <c r="C91" s="11">
        <v>1192</v>
      </c>
      <c r="D91" s="11">
        <v>1713</v>
      </c>
      <c r="E91" s="11">
        <v>1883</v>
      </c>
      <c r="F91" s="50">
        <v>1304</v>
      </c>
      <c r="G91" s="50">
        <f t="shared" si="2"/>
        <v>-30.748805098247477</v>
      </c>
      <c r="H91" s="50">
        <f t="shared" si="3"/>
        <v>0.10388037823929133</v>
      </c>
      <c r="I91" s="11">
        <f>VLOOKUP($A:$A,'2-Dünya Çeyrek Yıllar İthalatı'!$A:$G,2,0)</f>
        <v>357</v>
      </c>
      <c r="J91" s="11">
        <f>VLOOKUP($A:$A,'2-Dünya Çeyrek Yıllar İthalatı'!$A:$G,3,0)</f>
        <v>448</v>
      </c>
      <c r="K91" s="11">
        <f>VLOOKUP($A:$A,'2-Dünya Çeyrek Yıllar İthalatı'!$A:$G,4,0)</f>
        <v>412</v>
      </c>
      <c r="L91" s="11">
        <f>VLOOKUP($A:$A,'2-Dünya Çeyrek Yıllar İthalatı'!$A:$G,5,0)</f>
        <v>455</v>
      </c>
      <c r="M91" s="12">
        <f>VLOOKUP($A:$A,'2-Dünya Çeyrek Yıllar İthalatı'!$A:$G,6,0)</f>
        <v>527</v>
      </c>
      <c r="N91" s="12">
        <f>VLOOKUP($A:$A,'2-Dünya Çeyrek Yıllar İthalatı'!$A:$G,7,0)</f>
        <v>47.619047619047613</v>
      </c>
      <c r="O91" s="6">
        <f>VLOOKUP($A:$A,'3-Türkiye İhracat Göstergeleri'!$A:$P,2,0)</f>
        <v>342</v>
      </c>
      <c r="P91" s="25">
        <f>VLOOKUP($A:$A,'3-Türkiye İhracat Göstergeleri'!$A:$P,3,0)</f>
        <v>342</v>
      </c>
      <c r="Q91" s="25">
        <f>VLOOKUP($A:$A,'3-Türkiye İhracat Göstergeleri'!$A:$P,4,0)</f>
        <v>0.45134214902209202</v>
      </c>
      <c r="R91" s="25">
        <f>VLOOKUP($A:$A,'3-Türkiye İhracat Göstergeleri'!$A:$P,5,0)</f>
        <v>160</v>
      </c>
      <c r="S91" s="25" t="str">
        <f>VLOOKUP($A:$A,'3-Türkiye İhracat Göstergeleri'!$A:$P,6,0)</f>
        <v>Tons</v>
      </c>
      <c r="T91" s="25">
        <f>VLOOKUP($A:$A,'3-Türkiye İhracat Göstergeleri'!$A:$P,7,0)</f>
        <v>2138</v>
      </c>
      <c r="U91" s="25">
        <f>VLOOKUP($A:$A,'3-Türkiye İhracat Göstergeleri'!$A:$P,8,0)</f>
        <v>20</v>
      </c>
      <c r="V91" s="25">
        <f>VLOOKUP($A:$A,'3-Türkiye İhracat Göstergeleri'!$A:$P,9,0)</f>
        <v>23</v>
      </c>
      <c r="W91" s="25">
        <f>VLOOKUP($A:$A,'3-Türkiye İhracat Göstergeleri'!$A:$P,10,0)</f>
        <v>-41</v>
      </c>
      <c r="X91" s="25">
        <f>VLOOKUP($A:$A,'3-Türkiye İhracat Göstergeleri'!$A:$P,11,0)</f>
        <v>88</v>
      </c>
      <c r="Y91" s="25">
        <f>VLOOKUP($A:$A,'3-Türkiye İhracat Göstergeleri'!$A:$P,12,0)</f>
        <v>0.10387996447050296</v>
      </c>
      <c r="Z91" s="25">
        <f>VLOOKUP($A:$A,'3-Türkiye İhracat Göstergeleri'!$A:$P,13,0)</f>
        <v>2</v>
      </c>
      <c r="AA91" s="25">
        <f>VLOOKUP($A:$A,'3-Türkiye İhracat Göstergeleri'!$A:$P,14,0)</f>
        <v>1384</v>
      </c>
      <c r="AB91" s="25" t="str">
        <f>VLOOKUP($A:$A,'3-Türkiye İhracat Göstergeleri'!$A:$P,15,0)</f>
        <v>0.23</v>
      </c>
      <c r="AC91" s="25">
        <f>VLOOKUP($A:$A,'3-Türkiye İhracat Göstergeleri'!$A:$P,16,0)</f>
        <v>0</v>
      </c>
      <c r="AD91" s="25">
        <f>VLOOKUP($A:$A,'4-Dünya İthalat Göstergeleri'!$A:$M,2,0)</f>
        <v>1304</v>
      </c>
      <c r="AE91" s="25">
        <f>VLOOKUP($A:$A,'4-Dünya İthalat Göstergeleri'!$A:$M,3,0)</f>
        <v>1061</v>
      </c>
      <c r="AF91" s="25">
        <f>VLOOKUP($A:$A,'4-Dünya İthalat Göstergeleri'!$A:$M,4,0)</f>
        <v>581</v>
      </c>
      <c r="AG91" s="25" t="str">
        <f>VLOOKUP($A:$A,'4-Dünya İthalat Göstergeleri'!$A:$M,5,0)</f>
        <v>Tons</v>
      </c>
      <c r="AH91" s="25">
        <f>VLOOKUP($A:$A,'4-Dünya İthalat Göstergeleri'!$A:$M,6,0)</f>
        <v>2244</v>
      </c>
      <c r="AI91" s="25">
        <f>VLOOKUP($A:$A,'4-Dünya İthalat Göstergeleri'!$A:$M,7,0)</f>
        <v>2</v>
      </c>
      <c r="AJ91" s="25">
        <f>VLOOKUP($A:$A,'4-Dünya İthalat Göstergeleri'!$A:$M,8,0)</f>
        <v>11</v>
      </c>
      <c r="AK91" s="25">
        <f>VLOOKUP($A:$A,'4-Dünya İthalat Göstergeleri'!$A:$M,9,0)</f>
        <v>-31</v>
      </c>
      <c r="AL91" s="25">
        <f>VLOOKUP($A:$A,'4-Dünya İthalat Göstergeleri'!$A:$M,10,0)</f>
        <v>0.10387996447050296</v>
      </c>
      <c r="AM91" s="25">
        <f>VLOOKUP($A:$A,'4-Dünya İthalat Göstergeleri'!$A:$M,11,0)</f>
        <v>1384</v>
      </c>
      <c r="AN91" s="25" t="str">
        <f>VLOOKUP($A:$A,'4-Dünya İthalat Göstergeleri'!$A:$M,12,0)</f>
        <v>0.23</v>
      </c>
      <c r="AO91" s="25">
        <f>VLOOKUP($A:$A,'4-Dünya İthalat Göstergeleri'!$A:$M,13,0)</f>
        <v>0</v>
      </c>
      <c r="AP91" s="11">
        <f>VLOOKUP($A:$A,'5-Dünya Yıllar İhracatı'!$A:$H,2,0)</f>
        <v>456</v>
      </c>
      <c r="AQ91" s="11">
        <f>VLOOKUP($A:$A,'5-Dünya Yıllar İhracatı'!$A:$H,3,0)</f>
        <v>1028</v>
      </c>
      <c r="AR91" s="11">
        <f>VLOOKUP($A:$A,'5-Dünya Yıllar İhracatı'!$A:$H,4,0)</f>
        <v>1492</v>
      </c>
      <c r="AS91" s="11">
        <f>VLOOKUP($A:$A,'5-Dünya Yıllar İhracatı'!$A:$H,5,0)</f>
        <v>1656</v>
      </c>
      <c r="AT91" s="12">
        <f>VLOOKUP($A:$A,'5-Dünya Yıllar İhracatı'!$A:$H,6,0)</f>
        <v>2365</v>
      </c>
      <c r="AU91" s="12">
        <f>VLOOKUP($A:$A,'5-Dünya Yıllar İhracatı'!$A:$H,7,0)</f>
        <v>42.814009661835748</v>
      </c>
      <c r="AV91" s="12">
        <f>VLOOKUP($A:$A,'5-Dünya Yıllar İhracatı'!$A:$H,8,0)</f>
        <v>0.21853247817678309</v>
      </c>
      <c r="AW91" s="11">
        <f>VLOOKUP($A:$A,'6-Türkiye Yıllar İhracatı'!$A:$H,2,0)</f>
        <v>156</v>
      </c>
      <c r="AX91" s="11">
        <f>VLOOKUP($A:$A,'6-Türkiye Yıllar İhracatı'!$A:$H,3,0)</f>
        <v>467</v>
      </c>
      <c r="AY91" s="11">
        <f>VLOOKUP($A:$A,'6-Türkiye Yıllar İhracatı'!$A:$H,4,0)</f>
        <v>438</v>
      </c>
      <c r="AZ91" s="11">
        <f>VLOOKUP($A:$A,'6-Türkiye Yıllar İhracatı'!$A:$H,5,0)</f>
        <v>581</v>
      </c>
      <c r="BA91" s="12">
        <f>VLOOKUP($A:$A,'6-Türkiye Yıllar İhracatı'!$A:$H,6,0)</f>
        <v>342</v>
      </c>
      <c r="BB91" s="11">
        <f>VLOOKUP($A:$A,'6-Türkiye Yıllar İhracatı'!$A:$H,7,0)</f>
        <v>-41.135972461273667</v>
      </c>
      <c r="BC91" s="12">
        <f>VLOOKUP($A:$A,'6-Türkiye Yıllar İhracatı'!$A:$H,8,0)</f>
        <v>0.45134214902209202</v>
      </c>
      <c r="BD91" s="11">
        <f>VLOOKUP($A:$A,'7-Türkiye Çeyrek Yıllar İhracat'!$A:$G,2,0)</f>
        <v>91</v>
      </c>
      <c r="BE91" s="11">
        <f>VLOOKUP($A:$A,'7-Türkiye Çeyrek Yıllar İhracat'!$A:$G,3,0)</f>
        <v>155</v>
      </c>
      <c r="BF91" s="11">
        <f>VLOOKUP($A:$A,'7-Türkiye Çeyrek Yıllar İhracat'!$A:$G,4,0)</f>
        <v>24</v>
      </c>
      <c r="BG91" s="11">
        <f>VLOOKUP($A:$A,'7-Türkiye Çeyrek Yıllar İhracat'!$A:$G,5,0)</f>
        <v>24</v>
      </c>
      <c r="BH91" s="12">
        <f>VLOOKUP($A:$A,'7-Türkiye Çeyrek Yıllar İhracat'!$A:$G,6,0)</f>
        <v>56</v>
      </c>
      <c r="BI91" s="12">
        <f>VLOOKUP($A:$A,'7-Türkiye Çeyrek Yıllar İhracat'!$A:$G,7,0)</f>
        <v>-38.461538461538467</v>
      </c>
      <c r="BJ91" s="11">
        <f>VLOOKUP($A:$A,'8-Türkiye Yıllar İhracat Birim '!$A:$H,2,0)</f>
        <v>2737</v>
      </c>
      <c r="BK91" s="11">
        <f>VLOOKUP($A:$A,'8-Türkiye Yıllar İhracat Birim '!$A:$H,3,0)</f>
        <v>2335</v>
      </c>
      <c r="BL91" s="11">
        <f>VLOOKUP($A:$A,'8-Türkiye Yıllar İhracat Birim '!$A:$H,4,0)</f>
        <v>2959</v>
      </c>
      <c r="BM91" s="11">
        <f>VLOOKUP($A:$A,'8-Türkiye Yıllar İhracat Birim '!$A:$H,5,0)</f>
        <v>2780</v>
      </c>
      <c r="BN91" s="11">
        <f>VLOOKUP($A:$A,'8-Türkiye Yıllar İhracat Birim '!$A:$H,6,0)</f>
        <v>2138</v>
      </c>
      <c r="BO91" s="11">
        <f>VLOOKUP($A:$A,'8-Türkiye Yıllar İhracat Birim '!$A:$H,7,0)</f>
        <v>342</v>
      </c>
      <c r="BP91" s="12">
        <f>VLOOKUP($A:$A,'8-Türkiye Yıllar İhracat Birim '!$A:$H,8,0)</f>
        <v>160</v>
      </c>
      <c r="BQ91" s="2">
        <f>VLOOKUP($A:$A,'9-Dünya Yıllar İthaları Birim F'!$A:$N,2,0)</f>
        <v>4149</v>
      </c>
      <c r="BR91" s="2" t="str">
        <f>VLOOKUP($A:$A,'9-Dünya Yıllar İthaları Birim F'!$A:$N,3,0)</f>
        <v>US Dollar/Tons</v>
      </c>
      <c r="BS91" s="2">
        <f>VLOOKUP($A:$A,'9-Dünya Yıllar İthaları Birim F'!$A:$N,4,0)</f>
        <v>1964</v>
      </c>
      <c r="BT91" s="2" t="str">
        <f>VLOOKUP($A:$A,'9-Dünya Yıllar İthaları Birim F'!$A:$N,5,0)</f>
        <v>US Dollar/Tons</v>
      </c>
      <c r="BU91" s="2">
        <f>VLOOKUP($A:$A,'9-Dünya Yıllar İthaları Birim F'!$A:$N,6,0)</f>
        <v>2580</v>
      </c>
      <c r="BV91" s="2" t="str">
        <f>VLOOKUP($A:$A,'9-Dünya Yıllar İthaları Birim F'!$A:$N,7,0)</f>
        <v>US Dollar/Tons</v>
      </c>
      <c r="BW91" s="2">
        <f>VLOOKUP($A:$A,'9-Dünya Yıllar İthaları Birim F'!$A:$N,8,0)</f>
        <v>2840</v>
      </c>
      <c r="BX91" s="2" t="str">
        <f>VLOOKUP($A:$A,'9-Dünya Yıllar İthaları Birim F'!$A:$N,9,0)</f>
        <v>US Dollar/Tons</v>
      </c>
      <c r="BY91" s="2">
        <f>VLOOKUP($A:$A,'9-Dünya Yıllar İthaları Birim F'!$A:$N,10,0)</f>
        <v>2244</v>
      </c>
      <c r="BZ91" s="2" t="str">
        <f>VLOOKUP($A:$A,'9-Dünya Yıllar İthaları Birim F'!$A:$N,11,0)</f>
        <v>US Dollar/Tons</v>
      </c>
      <c r="CA91" s="2">
        <f>VLOOKUP($A:$A,'9-Dünya Yıllar İthaları Birim F'!$A:$N,12,0)</f>
        <v>1304</v>
      </c>
      <c r="CB91" s="2">
        <f>VLOOKUP($A:$A,'9-Dünya Yıllar İthaları Birim F'!$A:$N,13,0)</f>
        <v>581</v>
      </c>
      <c r="CC91" s="2" t="str">
        <f>VLOOKUP($A:$A,'9-Dünya Yıllar İthaları Birim F'!$A:$N,14,0)</f>
        <v>Tons</v>
      </c>
    </row>
    <row r="92" spans="1:81" x14ac:dyDescent="0.3">
      <c r="A92" s="8" t="s">
        <v>101</v>
      </c>
      <c r="B92" s="9">
        <v>1081</v>
      </c>
      <c r="C92" s="9">
        <v>778</v>
      </c>
      <c r="D92" s="9">
        <v>1241</v>
      </c>
      <c r="E92" s="9">
        <v>868</v>
      </c>
      <c r="F92" s="49">
        <v>1199</v>
      </c>
      <c r="G92" s="49">
        <f t="shared" si="2"/>
        <v>38.133640552995388</v>
      </c>
      <c r="H92" s="49">
        <f t="shared" si="3"/>
        <v>9.5515777230759422E-2</v>
      </c>
      <c r="I92" s="9">
        <f>VLOOKUP($A:$A,'2-Dünya Çeyrek Yıllar İthalatı'!$A:$G,2,0)</f>
        <v>189</v>
      </c>
      <c r="J92" s="9">
        <f>VLOOKUP($A:$A,'2-Dünya Çeyrek Yıllar İthalatı'!$A:$G,3,0)</f>
        <v>382</v>
      </c>
      <c r="K92" s="9">
        <f>VLOOKUP($A:$A,'2-Dünya Çeyrek Yıllar İthalatı'!$A:$G,4,0)</f>
        <v>300</v>
      </c>
      <c r="L92" s="9">
        <f>VLOOKUP($A:$A,'2-Dünya Çeyrek Yıllar İthalatı'!$A:$G,5,0)</f>
        <v>303</v>
      </c>
      <c r="M92" s="10">
        <f>VLOOKUP($A:$A,'2-Dünya Çeyrek Yıllar İthalatı'!$A:$G,6,0)</f>
        <v>280</v>
      </c>
      <c r="N92" s="10">
        <f>VLOOKUP($A:$A,'2-Dünya Çeyrek Yıllar İthalatı'!$A:$G,7,0)</f>
        <v>48.148148148148145</v>
      </c>
      <c r="O92" s="8">
        <f>VLOOKUP($A:$A,'3-Türkiye İhracat Göstergeleri'!$A:$P,2,0)</f>
        <v>0</v>
      </c>
      <c r="P92" s="27">
        <f>VLOOKUP($A:$A,'3-Türkiye İhracat Göstergeleri'!$A:$P,3,0)</f>
        <v>0</v>
      </c>
      <c r="Q92" s="27">
        <f>VLOOKUP($A:$A,'3-Türkiye İhracat Göstergeleri'!$A:$P,4,0)</f>
        <v>0</v>
      </c>
      <c r="R92" s="27">
        <f>VLOOKUP($A:$A,'3-Türkiye İhracat Göstergeleri'!$A:$P,5,0)</f>
        <v>0</v>
      </c>
      <c r="S92" s="27">
        <f>VLOOKUP($A:$A,'3-Türkiye İhracat Göstergeleri'!$A:$P,6,0)</f>
        <v>0</v>
      </c>
      <c r="T92" s="27">
        <f>VLOOKUP($A:$A,'3-Türkiye İhracat Göstergeleri'!$A:$P,7,0)</f>
        <v>0</v>
      </c>
      <c r="U92" s="27">
        <f>VLOOKUP($A:$A,'3-Türkiye İhracat Göstergeleri'!$A:$P,8,0)</f>
        <v>0</v>
      </c>
      <c r="V92" s="27">
        <f>VLOOKUP($A:$A,'3-Türkiye İhracat Göstergeleri'!$A:$P,9,0)</f>
        <v>0</v>
      </c>
      <c r="W92" s="27">
        <f>VLOOKUP($A:$A,'3-Türkiye İhracat Göstergeleri'!$A:$P,10,0)</f>
        <v>0</v>
      </c>
      <c r="X92" s="27">
        <f>VLOOKUP($A:$A,'3-Türkiye İhracat Göstergeleri'!$A:$P,11,0)</f>
        <v>89</v>
      </c>
      <c r="Y92" s="27">
        <f>VLOOKUP($A:$A,'3-Türkiye İhracat Göstergeleri'!$A:$P,12,0)</f>
        <v>9.5515396779243131E-2</v>
      </c>
      <c r="Z92" s="27">
        <f>VLOOKUP($A:$A,'3-Türkiye İhracat Göstergeleri'!$A:$P,13,0)</f>
        <v>3</v>
      </c>
      <c r="AA92" s="27">
        <f>VLOOKUP($A:$A,'3-Türkiye İhracat Göstergeleri'!$A:$P,14,0)</f>
        <v>1740</v>
      </c>
      <c r="AB92" s="27" t="str">
        <f>VLOOKUP($A:$A,'3-Türkiye İhracat Göstergeleri'!$A:$P,15,0)</f>
        <v>0.17</v>
      </c>
      <c r="AC92" s="27">
        <f>VLOOKUP($A:$A,'3-Türkiye İhracat Göstergeleri'!$A:$P,16,0)</f>
        <v>0</v>
      </c>
      <c r="AD92" s="27">
        <f>VLOOKUP($A:$A,'4-Dünya İthalat Göstergeleri'!$A:$M,2,0)</f>
        <v>1199</v>
      </c>
      <c r="AE92" s="28">
        <f>VLOOKUP($A:$A,'4-Dünya İthalat Göstergeleri'!$A:$M,3,0)</f>
        <v>-891</v>
      </c>
      <c r="AF92" s="27">
        <f>VLOOKUP($A:$A,'4-Dünya İthalat Göstergeleri'!$A:$M,4,0)</f>
        <v>215</v>
      </c>
      <c r="AG92" s="27" t="str">
        <f>VLOOKUP($A:$A,'4-Dünya İthalat Göstergeleri'!$A:$M,5,0)</f>
        <v>Tons</v>
      </c>
      <c r="AH92" s="27">
        <f>VLOOKUP($A:$A,'4-Dünya İthalat Göstergeleri'!$A:$M,6,0)</f>
        <v>5577</v>
      </c>
      <c r="AI92" s="27">
        <f>VLOOKUP($A:$A,'4-Dünya İthalat Göstergeleri'!$A:$M,7,0)</f>
        <v>3</v>
      </c>
      <c r="AJ92" s="27">
        <f>VLOOKUP($A:$A,'4-Dünya İthalat Göstergeleri'!$A:$M,8,0)</f>
        <v>-3</v>
      </c>
      <c r="AK92" s="27">
        <f>VLOOKUP($A:$A,'4-Dünya İthalat Göstergeleri'!$A:$M,9,0)</f>
        <v>38</v>
      </c>
      <c r="AL92" s="27">
        <f>VLOOKUP($A:$A,'4-Dünya İthalat Göstergeleri'!$A:$M,10,0)</f>
        <v>9.5515396779243131E-2</v>
      </c>
      <c r="AM92" s="27">
        <f>VLOOKUP($A:$A,'4-Dünya İthalat Göstergeleri'!$A:$M,11,0)</f>
        <v>1740</v>
      </c>
      <c r="AN92" s="27" t="str">
        <f>VLOOKUP($A:$A,'4-Dünya İthalat Göstergeleri'!$A:$M,12,0)</f>
        <v>0.17</v>
      </c>
      <c r="AO92" s="27">
        <f>VLOOKUP($A:$A,'4-Dünya İthalat Göstergeleri'!$A:$M,13,0)</f>
        <v>45506</v>
      </c>
      <c r="AP92" s="9">
        <f>VLOOKUP($A:$A,'5-Dünya Yıllar İhracatı'!$A:$H,2,0)</f>
        <v>1015</v>
      </c>
      <c r="AQ92" s="9">
        <f>VLOOKUP($A:$A,'5-Dünya Yıllar İhracatı'!$A:$H,3,0)</f>
        <v>681</v>
      </c>
      <c r="AR92" s="9">
        <f>VLOOKUP($A:$A,'5-Dünya Yıllar İhracatı'!$A:$H,4,0)</f>
        <v>940</v>
      </c>
      <c r="AS92" s="9">
        <f>VLOOKUP($A:$A,'5-Dünya Yıllar İhracatı'!$A:$H,5,0)</f>
        <v>309</v>
      </c>
      <c r="AT92" s="10">
        <f>VLOOKUP($A:$A,'5-Dünya Yıllar İhracatı'!$A:$H,6,0)</f>
        <v>308</v>
      </c>
      <c r="AU92" s="10">
        <f>VLOOKUP($A:$A,'5-Dünya Yıllar İhracatı'!$A:$H,7,0)</f>
        <v>-0.3236245954692557</v>
      </c>
      <c r="AV92" s="10">
        <f>VLOOKUP($A:$A,'5-Dünya Yıllar İhracatı'!$A:$H,8,0)</f>
        <v>2.846004366953454E-2</v>
      </c>
      <c r="AW92" s="9">
        <f>VLOOKUP($A:$A,'6-Türkiye Yıllar İhracatı'!$A:$H,2,0)</f>
        <v>3</v>
      </c>
      <c r="AX92" s="9">
        <f>VLOOKUP($A:$A,'6-Türkiye Yıllar İhracatı'!$A:$H,3,0)</f>
        <v>0</v>
      </c>
      <c r="AY92" s="9">
        <f>VLOOKUP($A:$A,'6-Türkiye Yıllar İhracatı'!$A:$H,4,0)</f>
        <v>0</v>
      </c>
      <c r="AZ92" s="9">
        <f>VLOOKUP($A:$A,'6-Türkiye Yıllar İhracatı'!$A:$H,5,0)</f>
        <v>16</v>
      </c>
      <c r="BA92" s="10">
        <f>VLOOKUP($A:$A,'6-Türkiye Yıllar İhracatı'!$A:$H,6,0)</f>
        <v>0</v>
      </c>
      <c r="BB92" s="9">
        <f>VLOOKUP($A:$A,'6-Türkiye Yıllar İhracatı'!$A:$H,7,0)</f>
        <v>-100</v>
      </c>
      <c r="BC92" s="10">
        <f>VLOOKUP($A:$A,'6-Türkiye Yıllar İhracatı'!$A:$H,8,0)</f>
        <v>0</v>
      </c>
      <c r="BD92" s="9">
        <f>VLOOKUP($A:$A,'7-Türkiye Çeyrek Yıllar İhracat'!$A:$G,2,0)</f>
        <v>0</v>
      </c>
      <c r="BE92" s="9">
        <f>VLOOKUP($A:$A,'7-Türkiye Çeyrek Yıllar İhracat'!$A:$G,3,0)</f>
        <v>0</v>
      </c>
      <c r="BF92" s="9">
        <f>VLOOKUP($A:$A,'7-Türkiye Çeyrek Yıllar İhracat'!$A:$G,4,0)</f>
        <v>0</v>
      </c>
      <c r="BG92" s="9">
        <f>VLOOKUP($A:$A,'7-Türkiye Çeyrek Yıllar İhracat'!$A:$G,5,0)</f>
        <v>0</v>
      </c>
      <c r="BH92" s="10">
        <f>VLOOKUP($A:$A,'7-Türkiye Çeyrek Yıllar İhracat'!$A:$G,6,0)</f>
        <v>37</v>
      </c>
      <c r="BI92" s="12">
        <f>VLOOKUP($A:$A,'7-Türkiye Çeyrek Yıllar İhracat'!$A:$G,7,0)</f>
        <v>100</v>
      </c>
      <c r="BJ92" s="9">
        <f>VLOOKUP($A:$A,'8-Türkiye Yıllar İhracat Birim '!$A:$H,2,0)</f>
        <v>0</v>
      </c>
      <c r="BK92" s="9">
        <f>VLOOKUP($A:$A,'8-Türkiye Yıllar İhracat Birim '!$A:$H,3,0)</f>
        <v>0</v>
      </c>
      <c r="BL92" s="9">
        <f>VLOOKUP($A:$A,'8-Türkiye Yıllar İhracat Birim '!$A:$H,4,0)</f>
        <v>0</v>
      </c>
      <c r="BM92" s="9">
        <f>VLOOKUP($A:$A,'8-Türkiye Yıllar İhracat Birim '!$A:$H,5,0)</f>
        <v>2286</v>
      </c>
      <c r="BN92" s="9">
        <f>VLOOKUP($A:$A,'8-Türkiye Yıllar İhracat Birim '!$A:$H,6,0)</f>
        <v>0</v>
      </c>
      <c r="BO92" s="9">
        <f>VLOOKUP($A:$A,'8-Türkiye Yıllar İhracat Birim '!$A:$H,7,0)</f>
        <v>0</v>
      </c>
      <c r="BP92" s="10">
        <f>VLOOKUP($A:$A,'8-Türkiye Yıllar İhracat Birim '!$A:$H,8,0)</f>
        <v>0</v>
      </c>
      <c r="BQ92" s="2">
        <f>VLOOKUP($A:$A,'9-Dünya Yıllar İthaları Birim F'!$A:$N,2,0)</f>
        <v>4307</v>
      </c>
      <c r="BR92" s="2" t="str">
        <f>VLOOKUP($A:$A,'9-Dünya Yıllar İthaları Birim F'!$A:$N,3,0)</f>
        <v>US Dollar/Tons</v>
      </c>
      <c r="BS92" s="2">
        <f>VLOOKUP($A:$A,'9-Dünya Yıllar İthaları Birim F'!$A:$N,4,0)</f>
        <v>3910</v>
      </c>
      <c r="BT92" s="2" t="str">
        <f>VLOOKUP($A:$A,'9-Dünya Yıllar İthaları Birim F'!$A:$N,5,0)</f>
        <v>US Dollar/Tons</v>
      </c>
      <c r="BU92" s="2">
        <f>VLOOKUP($A:$A,'9-Dünya Yıllar İthaları Birim F'!$A:$N,6,0)</f>
        <v>4546</v>
      </c>
      <c r="BV92" s="2" t="str">
        <f>VLOOKUP($A:$A,'9-Dünya Yıllar İthaları Birim F'!$A:$N,7,0)</f>
        <v>US Dollar/Tons</v>
      </c>
      <c r="BW92" s="2">
        <f>VLOOKUP($A:$A,'9-Dünya Yıllar İthaları Birim F'!$A:$N,8,0)</f>
        <v>4429</v>
      </c>
      <c r="BX92" s="2" t="str">
        <f>VLOOKUP($A:$A,'9-Dünya Yıllar İthaları Birim F'!$A:$N,9,0)</f>
        <v>US Dollar/Tons</v>
      </c>
      <c r="BY92" s="2">
        <f>VLOOKUP($A:$A,'9-Dünya Yıllar İthaları Birim F'!$A:$N,10,0)</f>
        <v>5577</v>
      </c>
      <c r="BZ92" s="2" t="str">
        <f>VLOOKUP($A:$A,'9-Dünya Yıllar İthaları Birim F'!$A:$N,11,0)</f>
        <v>US Dollar/Tons</v>
      </c>
      <c r="CA92" s="2">
        <f>VLOOKUP($A:$A,'9-Dünya Yıllar İthaları Birim F'!$A:$N,12,0)</f>
        <v>1199</v>
      </c>
      <c r="CB92" s="2">
        <f>VLOOKUP($A:$A,'9-Dünya Yıllar İthaları Birim F'!$A:$N,13,0)</f>
        <v>215</v>
      </c>
      <c r="CC92" s="2" t="str">
        <f>VLOOKUP($A:$A,'9-Dünya Yıllar İthaları Birim F'!$A:$N,14,0)</f>
        <v>Tons</v>
      </c>
    </row>
    <row r="93" spans="1:81" x14ac:dyDescent="0.3">
      <c r="A93" s="6" t="s">
        <v>102</v>
      </c>
      <c r="B93" s="11">
        <v>192</v>
      </c>
      <c r="C93" s="11">
        <v>124</v>
      </c>
      <c r="D93" s="11">
        <v>53</v>
      </c>
      <c r="E93" s="11">
        <v>53</v>
      </c>
      <c r="F93" s="50">
        <v>1196</v>
      </c>
      <c r="G93" s="50">
        <f t="shared" si="2"/>
        <v>2156.6037735849059</v>
      </c>
      <c r="H93" s="50">
        <f t="shared" si="3"/>
        <v>9.5276788630515655E-2</v>
      </c>
      <c r="I93" s="11">
        <f>VLOOKUP($A:$A,'2-Dünya Çeyrek Yıllar İthalatı'!$A:$G,2,0)</f>
        <v>431</v>
      </c>
      <c r="J93" s="11">
        <f>VLOOKUP($A:$A,'2-Dünya Çeyrek Yıllar İthalatı'!$A:$G,3,0)</f>
        <v>132</v>
      </c>
      <c r="K93" s="11">
        <f>VLOOKUP($A:$A,'2-Dünya Çeyrek Yıllar İthalatı'!$A:$G,4,0)</f>
        <v>0</v>
      </c>
      <c r="L93" s="11">
        <f>VLOOKUP($A:$A,'2-Dünya Çeyrek Yıllar İthalatı'!$A:$G,5,0)</f>
        <v>0</v>
      </c>
      <c r="M93" s="12">
        <f>VLOOKUP($A:$A,'2-Dünya Çeyrek Yıllar İthalatı'!$A:$G,6,0)</f>
        <v>0</v>
      </c>
      <c r="N93" s="12">
        <f>VLOOKUP($A:$A,'2-Dünya Çeyrek Yıllar İthalatı'!$A:$G,7,0)</f>
        <v>-100</v>
      </c>
      <c r="O93" s="6">
        <f>VLOOKUP($A:$A,'3-Türkiye İhracat Göstergeleri'!$A:$P,2,0)</f>
        <v>3</v>
      </c>
      <c r="P93" s="25">
        <f>VLOOKUP($A:$A,'3-Türkiye İhracat Göstergeleri'!$A:$P,3,0)</f>
        <v>3</v>
      </c>
      <c r="Q93" s="25">
        <f>VLOOKUP($A:$A,'3-Türkiye İhracat Göstergeleri'!$A:$P,4,0)</f>
        <v>3.9591416580885266E-3</v>
      </c>
      <c r="R93" s="25">
        <f>VLOOKUP($A:$A,'3-Türkiye İhracat Göstergeleri'!$A:$P,5,0)</f>
        <v>1</v>
      </c>
      <c r="S93" s="25" t="str">
        <f>VLOOKUP($A:$A,'3-Türkiye İhracat Göstergeleri'!$A:$P,6,0)</f>
        <v>Tons</v>
      </c>
      <c r="T93" s="25">
        <f>VLOOKUP($A:$A,'3-Türkiye İhracat Göstergeleri'!$A:$P,7,0)</f>
        <v>3000</v>
      </c>
      <c r="U93" s="25">
        <f>VLOOKUP($A:$A,'3-Türkiye İhracat Göstergeleri'!$A:$P,8,0)</f>
        <v>0</v>
      </c>
      <c r="V93" s="25">
        <f>VLOOKUP($A:$A,'3-Türkiye İhracat Göstergeleri'!$A:$P,9,0)</f>
        <v>0</v>
      </c>
      <c r="W93" s="25">
        <f>VLOOKUP($A:$A,'3-Türkiye İhracat Göstergeleri'!$A:$P,10,0)</f>
        <v>0</v>
      </c>
      <c r="X93" s="25">
        <f>VLOOKUP($A:$A,'3-Türkiye İhracat Göstergeleri'!$A:$P,11,0)</f>
        <v>90</v>
      </c>
      <c r="Y93" s="25">
        <f>VLOOKUP($A:$A,'3-Türkiye İhracat Göstergeleri'!$A:$P,12,0)</f>
        <v>9.5276409130921419E-2</v>
      </c>
      <c r="Z93" s="25">
        <f>VLOOKUP($A:$A,'3-Türkiye İhracat Göstergeleri'!$A:$P,13,0)</f>
        <v>32</v>
      </c>
      <c r="AA93" s="25">
        <f>VLOOKUP($A:$A,'3-Türkiye İhracat Göstergeleri'!$A:$P,14,0)</f>
        <v>8504</v>
      </c>
      <c r="AB93" s="25" t="str">
        <f>VLOOKUP($A:$A,'3-Türkiye İhracat Göstergeleri'!$A:$P,15,0)</f>
        <v>0.8</v>
      </c>
      <c r="AC93" s="25">
        <f>VLOOKUP($A:$A,'3-Türkiye İhracat Göstergeleri'!$A:$P,16,0)</f>
        <v>20</v>
      </c>
      <c r="AD93" s="25">
        <f>VLOOKUP($A:$A,'4-Dünya İthalat Göstergeleri'!$A:$M,2,0)</f>
        <v>1196</v>
      </c>
      <c r="AE93" s="29">
        <f>VLOOKUP($A:$A,'4-Dünya İthalat Göstergeleri'!$A:$M,3,0)</f>
        <v>-919</v>
      </c>
      <c r="AF93" s="25">
        <f>VLOOKUP($A:$A,'4-Dünya İthalat Göstergeleri'!$A:$M,4,0)</f>
        <v>579</v>
      </c>
      <c r="AG93" s="25" t="str">
        <f>VLOOKUP($A:$A,'4-Dünya İthalat Göstergeleri'!$A:$M,5,0)</f>
        <v>Tons</v>
      </c>
      <c r="AH93" s="25">
        <f>VLOOKUP($A:$A,'4-Dünya İthalat Göstergeleri'!$A:$M,6,0)</f>
        <v>2066</v>
      </c>
      <c r="AI93" s="25">
        <f>VLOOKUP($A:$A,'4-Dünya İthalat Göstergeleri'!$A:$M,7,0)</f>
        <v>32</v>
      </c>
      <c r="AJ93" s="25">
        <f>VLOOKUP($A:$A,'4-Dünya İthalat Göstergeleri'!$A:$M,8,0)</f>
        <v>28</v>
      </c>
      <c r="AK93" s="25">
        <f>VLOOKUP($A:$A,'4-Dünya İthalat Göstergeleri'!$A:$M,9,0)</f>
        <v>2165</v>
      </c>
      <c r="AL93" s="25">
        <f>VLOOKUP($A:$A,'4-Dünya İthalat Göstergeleri'!$A:$M,10,0)</f>
        <v>9.5276409130921419E-2</v>
      </c>
      <c r="AM93" s="25">
        <f>VLOOKUP($A:$A,'4-Dünya İthalat Göstergeleri'!$A:$M,11,0)</f>
        <v>8504</v>
      </c>
      <c r="AN93" s="25" t="str">
        <f>VLOOKUP($A:$A,'4-Dünya İthalat Göstergeleri'!$A:$M,12,0)</f>
        <v>0.8</v>
      </c>
      <c r="AO93" s="25">
        <f>VLOOKUP($A:$A,'4-Dünya İthalat Göstergeleri'!$A:$M,13,0)</f>
        <v>45522</v>
      </c>
      <c r="AP93" s="11">
        <f>VLOOKUP($A:$A,'5-Dünya Yıllar İhracatı'!$A:$H,2,0)</f>
        <v>1210</v>
      </c>
      <c r="AQ93" s="11">
        <f>VLOOKUP($A:$A,'5-Dünya Yıllar İhracatı'!$A:$H,3,0)</f>
        <v>437</v>
      </c>
      <c r="AR93" s="11">
        <f>VLOOKUP($A:$A,'5-Dünya Yıllar İhracatı'!$A:$H,4,0)</f>
        <v>391</v>
      </c>
      <c r="AS93" s="11">
        <f>VLOOKUP($A:$A,'5-Dünya Yıllar İhracatı'!$A:$H,5,0)</f>
        <v>842</v>
      </c>
      <c r="AT93" s="12">
        <f>VLOOKUP($A:$A,'5-Dünya Yıllar İhracatı'!$A:$H,6,0)</f>
        <v>277</v>
      </c>
      <c r="AU93" s="12">
        <f>VLOOKUP($A:$A,'5-Dünya Yıllar İhracatı'!$A:$H,7,0)</f>
        <v>-67.10213776722091</v>
      </c>
      <c r="AV93" s="12">
        <f>VLOOKUP($A:$A,'5-Dünya Yıllar İhracatı'!$A:$H,8,0)</f>
        <v>2.5595558754743727E-2</v>
      </c>
      <c r="AW93" s="11">
        <f>VLOOKUP($A:$A,'6-Türkiye Yıllar İhracatı'!$A:$H,2,0)</f>
        <v>0</v>
      </c>
      <c r="AX93" s="11">
        <f>VLOOKUP($A:$A,'6-Türkiye Yıllar İhracatı'!$A:$H,3,0)</f>
        <v>9</v>
      </c>
      <c r="AY93" s="11">
        <f>VLOOKUP($A:$A,'6-Türkiye Yıllar İhracatı'!$A:$H,4,0)</f>
        <v>1</v>
      </c>
      <c r="AZ93" s="11">
        <f>VLOOKUP($A:$A,'6-Türkiye Yıllar İhracatı'!$A:$H,5,0)</f>
        <v>0</v>
      </c>
      <c r="BA93" s="12">
        <f>VLOOKUP($A:$A,'6-Türkiye Yıllar İhracatı'!$A:$H,6,0)</f>
        <v>3</v>
      </c>
      <c r="BB93" s="11">
        <f>VLOOKUP($A:$A,'6-Türkiye Yıllar İhracatı'!$A:$H,7,0)</f>
        <v>100</v>
      </c>
      <c r="BC93" s="12">
        <f>VLOOKUP($A:$A,'6-Türkiye Yıllar İhracatı'!$A:$H,8,0)</f>
        <v>3.9591416580885266E-3</v>
      </c>
      <c r="BD93" s="11" t="e">
        <f>VLOOKUP($A:$A,'7-Türkiye Çeyrek Yıllar İhracat'!$A:$G,2,0)</f>
        <v>#N/A</v>
      </c>
      <c r="BE93" s="11" t="e">
        <f>VLOOKUP($A:$A,'7-Türkiye Çeyrek Yıllar İhracat'!$A:$G,3,0)</f>
        <v>#N/A</v>
      </c>
      <c r="BF93" s="11" t="e">
        <f>VLOOKUP($A:$A,'7-Türkiye Çeyrek Yıllar İhracat'!$A:$G,4,0)</f>
        <v>#N/A</v>
      </c>
      <c r="BG93" s="11" t="e">
        <f>VLOOKUP($A:$A,'7-Türkiye Çeyrek Yıllar İhracat'!$A:$G,5,0)</f>
        <v>#N/A</v>
      </c>
      <c r="BH93" s="12" t="e">
        <f>VLOOKUP($A:$A,'7-Türkiye Çeyrek Yıllar İhracat'!$A:$G,6,0)</f>
        <v>#N/A</v>
      </c>
      <c r="BI93" s="12" t="e">
        <f>VLOOKUP($A:$A,'7-Türkiye Çeyrek Yıllar İhracat'!$A:$G,7,0)</f>
        <v>#N/A</v>
      </c>
      <c r="BJ93" s="11">
        <f>VLOOKUP($A:$A,'8-Türkiye Yıllar İhracat Birim '!$A:$H,2,0)</f>
        <v>0</v>
      </c>
      <c r="BK93" s="11">
        <f>VLOOKUP($A:$A,'8-Türkiye Yıllar İhracat Birim '!$A:$H,3,0)</f>
        <v>3000</v>
      </c>
      <c r="BL93" s="11">
        <f>VLOOKUP($A:$A,'8-Türkiye Yıllar İhracat Birim '!$A:$H,4,0)</f>
        <v>0</v>
      </c>
      <c r="BM93" s="11">
        <f>VLOOKUP($A:$A,'8-Türkiye Yıllar İhracat Birim '!$A:$H,5,0)</f>
        <v>0</v>
      </c>
      <c r="BN93" s="11">
        <f>VLOOKUP($A:$A,'8-Türkiye Yıllar İhracat Birim '!$A:$H,6,0)</f>
        <v>3000</v>
      </c>
      <c r="BO93" s="11">
        <f>VLOOKUP($A:$A,'8-Türkiye Yıllar İhracat Birim '!$A:$H,7,0)</f>
        <v>3</v>
      </c>
      <c r="BP93" s="12">
        <f>VLOOKUP($A:$A,'8-Türkiye Yıllar İhracat Birim '!$A:$H,8,0)</f>
        <v>1</v>
      </c>
      <c r="BQ93" s="2">
        <f>VLOOKUP($A:$A,'9-Dünya Yıllar İthaları Birim F'!$A:$N,2,0)</f>
        <v>1778</v>
      </c>
      <c r="BR93" s="2" t="str">
        <f>VLOOKUP($A:$A,'9-Dünya Yıllar İthaları Birim F'!$A:$N,3,0)</f>
        <v>US Dollar/Tons</v>
      </c>
      <c r="BS93" s="2">
        <f>VLOOKUP($A:$A,'9-Dünya Yıllar İthaları Birim F'!$A:$N,4,0)</f>
        <v>1968</v>
      </c>
      <c r="BT93" s="2" t="str">
        <f>VLOOKUP($A:$A,'9-Dünya Yıllar İthaları Birim F'!$A:$N,5,0)</f>
        <v>US Dollar/Tons</v>
      </c>
      <c r="BU93" s="2">
        <f>VLOOKUP($A:$A,'9-Dünya Yıllar İthaları Birim F'!$A:$N,6,0)</f>
        <v>3533</v>
      </c>
      <c r="BV93" s="2" t="str">
        <f>VLOOKUP($A:$A,'9-Dünya Yıllar İthaları Birim F'!$A:$N,7,0)</f>
        <v>US Dollar/Tons</v>
      </c>
      <c r="BW93" s="2">
        <f>VLOOKUP($A:$A,'9-Dünya Yıllar İthaları Birim F'!$A:$N,8,0)</f>
        <v>2038</v>
      </c>
      <c r="BX93" s="2" t="str">
        <f>VLOOKUP($A:$A,'9-Dünya Yıllar İthaları Birim F'!$A:$N,9,0)</f>
        <v>US Dollar/Tons</v>
      </c>
      <c r="BY93" s="2">
        <f>VLOOKUP($A:$A,'9-Dünya Yıllar İthaları Birim F'!$A:$N,10,0)</f>
        <v>2066</v>
      </c>
      <c r="BZ93" s="2" t="str">
        <f>VLOOKUP($A:$A,'9-Dünya Yıllar İthaları Birim F'!$A:$N,11,0)</f>
        <v>US Dollar/Tons</v>
      </c>
      <c r="CA93" s="2">
        <f>VLOOKUP($A:$A,'9-Dünya Yıllar İthaları Birim F'!$A:$N,12,0)</f>
        <v>1196</v>
      </c>
      <c r="CB93" s="2">
        <f>VLOOKUP($A:$A,'9-Dünya Yıllar İthaları Birim F'!$A:$N,13,0)</f>
        <v>579</v>
      </c>
      <c r="CC93" s="2" t="str">
        <f>VLOOKUP($A:$A,'9-Dünya Yıllar İthaları Birim F'!$A:$N,14,0)</f>
        <v>Tons</v>
      </c>
    </row>
    <row r="94" spans="1:81" x14ac:dyDescent="0.3">
      <c r="A94" s="8" t="s">
        <v>103</v>
      </c>
      <c r="B94" s="9">
        <v>391</v>
      </c>
      <c r="C94" s="9">
        <v>514</v>
      </c>
      <c r="D94" s="9">
        <v>1025</v>
      </c>
      <c r="E94" s="9">
        <v>1005</v>
      </c>
      <c r="F94" s="51">
        <v>1063</v>
      </c>
      <c r="G94" s="51">
        <f t="shared" si="2"/>
        <v>5.7711442786069647</v>
      </c>
      <c r="H94" s="51">
        <f t="shared" si="3"/>
        <v>8.4681627353041924E-2</v>
      </c>
      <c r="I94" s="9" t="e">
        <f>VLOOKUP($A:$A,'2-Dünya Çeyrek Yıllar İthalatı'!$A:$G,2,0)</f>
        <v>#N/A</v>
      </c>
      <c r="J94" s="9" t="e">
        <f>VLOOKUP($A:$A,'2-Dünya Çeyrek Yıllar İthalatı'!$A:$G,3,0)</f>
        <v>#N/A</v>
      </c>
      <c r="K94" s="9" t="e">
        <f>VLOOKUP($A:$A,'2-Dünya Çeyrek Yıllar İthalatı'!$A:$G,4,0)</f>
        <v>#N/A</v>
      </c>
      <c r="L94" s="9" t="e">
        <f>VLOOKUP($A:$A,'2-Dünya Çeyrek Yıllar İthalatı'!$A:$G,5,0)</f>
        <v>#N/A</v>
      </c>
      <c r="M94" s="10" t="e">
        <f>VLOOKUP($A:$A,'2-Dünya Çeyrek Yıllar İthalatı'!$A:$G,6,0)</f>
        <v>#N/A</v>
      </c>
      <c r="N94" s="10" t="e">
        <f>VLOOKUP($A:$A,'2-Dünya Çeyrek Yıllar İthalatı'!$A:$G,7,0)</f>
        <v>#N/A</v>
      </c>
      <c r="O94" s="8">
        <f>VLOOKUP($A:$A,'3-Türkiye İhracat Göstergeleri'!$A:$P,2,0)</f>
        <v>0</v>
      </c>
      <c r="P94" s="27">
        <f>VLOOKUP($A:$A,'3-Türkiye İhracat Göstergeleri'!$A:$P,3,0)</f>
        <v>0</v>
      </c>
      <c r="Q94" s="27">
        <f>VLOOKUP($A:$A,'3-Türkiye İhracat Göstergeleri'!$A:$P,4,0)</f>
        <v>0</v>
      </c>
      <c r="R94" s="27">
        <f>VLOOKUP($A:$A,'3-Türkiye İhracat Göstergeleri'!$A:$P,5,0)</f>
        <v>0</v>
      </c>
      <c r="S94" s="27">
        <f>VLOOKUP($A:$A,'3-Türkiye İhracat Göstergeleri'!$A:$P,6,0)</f>
        <v>0</v>
      </c>
      <c r="T94" s="27">
        <f>VLOOKUP($A:$A,'3-Türkiye İhracat Göstergeleri'!$A:$P,7,0)</f>
        <v>0</v>
      </c>
      <c r="U94" s="27">
        <f>VLOOKUP($A:$A,'3-Türkiye İhracat Göstergeleri'!$A:$P,8,0)</f>
        <v>0</v>
      </c>
      <c r="V94" s="27">
        <f>VLOOKUP($A:$A,'3-Türkiye İhracat Göstergeleri'!$A:$P,9,0)</f>
        <v>0</v>
      </c>
      <c r="W94" s="27">
        <f>VLOOKUP($A:$A,'3-Türkiye İhracat Göstergeleri'!$A:$P,10,0)</f>
        <v>0</v>
      </c>
      <c r="X94" s="27">
        <f>VLOOKUP($A:$A,'3-Türkiye İhracat Göstergeleri'!$A:$P,11,0)</f>
        <v>91</v>
      </c>
      <c r="Y94" s="27">
        <f>VLOOKUP($A:$A,'3-Türkiye İhracat Göstergeleri'!$A:$P,12,0)</f>
        <v>8.4681290055325639E-2</v>
      </c>
      <c r="Z94" s="27">
        <f>VLOOKUP($A:$A,'3-Türkiye İhracat Göstergeleri'!$A:$P,13,0)</f>
        <v>-19</v>
      </c>
      <c r="AA94" s="27">
        <f>VLOOKUP($A:$A,'3-Türkiye İhracat Göstergeleri'!$A:$P,14,0)</f>
        <v>2315</v>
      </c>
      <c r="AB94" s="27" t="str">
        <f>VLOOKUP($A:$A,'3-Türkiye İhracat Göstergeleri'!$A:$P,15,0)</f>
        <v>0.37</v>
      </c>
      <c r="AC94" s="27">
        <f>VLOOKUP($A:$A,'3-Türkiye İhracat Göstergeleri'!$A:$P,16,0)</f>
        <v>15</v>
      </c>
      <c r="AD94" s="38">
        <f>VLOOKUP($A:$A,'4-Dünya İthalat Göstergeleri'!$A:$M,2,0)</f>
        <v>1063</v>
      </c>
      <c r="AE94" s="28">
        <f>VLOOKUP($A:$A,'4-Dünya İthalat Göstergeleri'!$A:$M,3,0)</f>
        <v>-1063</v>
      </c>
      <c r="AF94" s="38">
        <f>VLOOKUP($A:$A,'4-Dünya İthalat Göstergeleri'!$A:$M,4,0)</f>
        <v>0</v>
      </c>
      <c r="AG94" s="38" t="str">
        <f>VLOOKUP($A:$A,'4-Dünya İthalat Göstergeleri'!$A:$M,5,0)</f>
        <v>No quantity</v>
      </c>
      <c r="AH94" s="38">
        <f>VLOOKUP($A:$A,'4-Dünya İthalat Göstergeleri'!$A:$M,6,0)</f>
        <v>0</v>
      </c>
      <c r="AI94" s="38">
        <f>VLOOKUP($A:$A,'4-Dünya İthalat Göstergeleri'!$A:$M,7,0)</f>
        <v>-19</v>
      </c>
      <c r="AJ94" s="38">
        <f>VLOOKUP($A:$A,'4-Dünya İthalat Göstergeleri'!$A:$M,8,0)</f>
        <v>0</v>
      </c>
      <c r="AK94" s="38">
        <f>VLOOKUP($A:$A,'4-Dünya İthalat Göstergeleri'!$A:$M,9,0)</f>
        <v>62</v>
      </c>
      <c r="AL94" s="38">
        <f>VLOOKUP($A:$A,'4-Dünya İthalat Göstergeleri'!$A:$M,10,0)</f>
        <v>8.4681290055325639E-2</v>
      </c>
      <c r="AM94" s="38">
        <f>VLOOKUP($A:$A,'4-Dünya İthalat Göstergeleri'!$A:$M,11,0)</f>
        <v>2315</v>
      </c>
      <c r="AN94" s="38" t="str">
        <f>VLOOKUP($A:$A,'4-Dünya İthalat Göstergeleri'!$A:$M,12,0)</f>
        <v>0.37</v>
      </c>
      <c r="AO94" s="38">
        <f>VLOOKUP($A:$A,'4-Dünya İthalat Göstergeleri'!$A:$M,13,0)</f>
        <v>15</v>
      </c>
      <c r="AP94" s="9">
        <f>VLOOKUP($A:$A,'5-Dünya Yıllar İhracatı'!$A:$H,2,0)</f>
        <v>30531</v>
      </c>
      <c r="AQ94" s="9">
        <f>VLOOKUP($A:$A,'5-Dünya Yıllar İhracatı'!$A:$H,3,0)</f>
        <v>23673</v>
      </c>
      <c r="AR94" s="9">
        <f>VLOOKUP($A:$A,'5-Dünya Yıllar İhracatı'!$A:$H,4,0)</f>
        <v>28254</v>
      </c>
      <c r="AS94" s="9">
        <f>VLOOKUP($A:$A,'5-Dünya Yıllar İhracatı'!$A:$H,5,0)</f>
        <v>22654</v>
      </c>
      <c r="AT94" s="10">
        <f>VLOOKUP($A:$A,'5-Dünya Yıllar İhracatı'!$A:$H,6,0)</f>
        <v>0</v>
      </c>
      <c r="AU94" s="10">
        <f>VLOOKUP($A:$A,'5-Dünya Yıllar İhracatı'!$A:$H,7,0)</f>
        <v>-100</v>
      </c>
      <c r="AV94" s="10">
        <f>VLOOKUP($A:$A,'5-Dünya Yıllar İhracatı'!$A:$H,8,0)</f>
        <v>0</v>
      </c>
      <c r="AW94" s="9" t="e">
        <f>VLOOKUP($A:$A,'6-Türkiye Yıllar İhracatı'!$A:$H,2,0)</f>
        <v>#N/A</v>
      </c>
      <c r="AX94" s="9" t="e">
        <f>VLOOKUP($A:$A,'6-Türkiye Yıllar İhracatı'!$A:$H,3,0)</f>
        <v>#N/A</v>
      </c>
      <c r="AY94" s="9" t="e">
        <f>VLOOKUP($A:$A,'6-Türkiye Yıllar İhracatı'!$A:$H,4,0)</f>
        <v>#N/A</v>
      </c>
      <c r="AZ94" s="9" t="e">
        <f>VLOOKUP($A:$A,'6-Türkiye Yıllar İhracatı'!$A:$H,5,0)</f>
        <v>#N/A</v>
      </c>
      <c r="BA94" s="10" t="e">
        <f>VLOOKUP($A:$A,'6-Türkiye Yıllar İhracatı'!$A:$H,6,0)</f>
        <v>#N/A</v>
      </c>
      <c r="BB94" s="9" t="e">
        <f>VLOOKUP($A:$A,'6-Türkiye Yıllar İhracatı'!$A:$H,7,0)</f>
        <v>#N/A</v>
      </c>
      <c r="BC94" s="10" t="e">
        <f>VLOOKUP($A:$A,'6-Türkiye Yıllar İhracatı'!$A:$H,8,0)</f>
        <v>#N/A</v>
      </c>
      <c r="BD94" s="9" t="e">
        <f>VLOOKUP($A:$A,'7-Türkiye Çeyrek Yıllar İhracat'!$A:$G,2,0)</f>
        <v>#N/A</v>
      </c>
      <c r="BE94" s="9" t="e">
        <f>VLOOKUP($A:$A,'7-Türkiye Çeyrek Yıllar İhracat'!$A:$G,3,0)</f>
        <v>#N/A</v>
      </c>
      <c r="BF94" s="9" t="e">
        <f>VLOOKUP($A:$A,'7-Türkiye Çeyrek Yıllar İhracat'!$A:$G,4,0)</f>
        <v>#N/A</v>
      </c>
      <c r="BG94" s="9" t="e">
        <f>VLOOKUP($A:$A,'7-Türkiye Çeyrek Yıllar İhracat'!$A:$G,5,0)</f>
        <v>#N/A</v>
      </c>
      <c r="BH94" s="10" t="e">
        <f>VLOOKUP($A:$A,'7-Türkiye Çeyrek Yıllar İhracat'!$A:$G,6,0)</f>
        <v>#N/A</v>
      </c>
      <c r="BI94" s="12" t="e">
        <f>VLOOKUP($A:$A,'7-Türkiye Çeyrek Yıllar İhracat'!$A:$G,7,0)</f>
        <v>#N/A</v>
      </c>
      <c r="BJ94" s="9" t="e">
        <f>VLOOKUP($A:$A,'8-Türkiye Yıllar İhracat Birim '!$A:$H,2,0)</f>
        <v>#N/A</v>
      </c>
      <c r="BK94" s="9" t="e">
        <f>VLOOKUP($A:$A,'8-Türkiye Yıllar İhracat Birim '!$A:$H,3,0)</f>
        <v>#N/A</v>
      </c>
      <c r="BL94" s="9" t="e">
        <f>VLOOKUP($A:$A,'8-Türkiye Yıllar İhracat Birim '!$A:$H,4,0)</f>
        <v>#N/A</v>
      </c>
      <c r="BM94" s="9" t="e">
        <f>VLOOKUP($A:$A,'8-Türkiye Yıllar İhracat Birim '!$A:$H,5,0)</f>
        <v>#N/A</v>
      </c>
      <c r="BN94" s="9" t="e">
        <f>VLOOKUP($A:$A,'8-Türkiye Yıllar İhracat Birim '!$A:$H,6,0)</f>
        <v>#N/A</v>
      </c>
      <c r="BO94" s="9" t="e">
        <f>VLOOKUP($A:$A,'8-Türkiye Yıllar İhracat Birim '!$A:$H,7,0)</f>
        <v>#N/A</v>
      </c>
      <c r="BP94" s="10" t="e">
        <f>VLOOKUP($A:$A,'8-Türkiye Yıllar İhracat Birim '!$A:$H,8,0)</f>
        <v>#N/A</v>
      </c>
      <c r="BQ94" s="2">
        <f>VLOOKUP($A:$A,'9-Dünya Yıllar İthaları Birim F'!$A:$N,2,0)</f>
        <v>395</v>
      </c>
      <c r="BR94" s="2" t="str">
        <f>VLOOKUP($A:$A,'9-Dünya Yıllar İthaları Birim F'!$A:$N,3,0)</f>
        <v>US Dollar/1000 meters</v>
      </c>
      <c r="BS94" s="2">
        <f>VLOOKUP($A:$A,'9-Dünya Yıllar İthaları Birim F'!$A:$N,4,0)</f>
        <v>0</v>
      </c>
      <c r="BT94" s="2" t="str">
        <f>VLOOKUP($A:$A,'9-Dünya Yıllar İthaları Birim F'!$A:$N,5,0)</f>
        <v>US Dollar/Mixed</v>
      </c>
      <c r="BU94" s="2">
        <f>VLOOKUP($A:$A,'9-Dünya Yıllar İthaları Birim F'!$A:$N,6,0)</f>
        <v>255</v>
      </c>
      <c r="BV94" s="2" t="str">
        <f>VLOOKUP($A:$A,'9-Dünya Yıllar İthaları Birim F'!$A:$N,7,0)</f>
        <v>US Dollar/1000 square meters</v>
      </c>
      <c r="BW94" s="2">
        <f>VLOOKUP($A:$A,'9-Dünya Yıllar İthaları Birim F'!$A:$N,8,0)</f>
        <v>304</v>
      </c>
      <c r="BX94" s="2" t="str">
        <f>VLOOKUP($A:$A,'9-Dünya Yıllar İthaları Birim F'!$A:$N,9,0)</f>
        <v>US Dollar/1000 square meters</v>
      </c>
      <c r="BY94" s="2">
        <f>VLOOKUP($A:$A,'9-Dünya Yıllar İthaları Birim F'!$A:$N,10,0)</f>
        <v>0</v>
      </c>
      <c r="BZ94" s="2">
        <f>VLOOKUP($A:$A,'9-Dünya Yıllar İthaları Birim F'!$A:$N,11,0)</f>
        <v>0</v>
      </c>
      <c r="CA94" s="2">
        <f>VLOOKUP($A:$A,'9-Dünya Yıllar İthaları Birim F'!$A:$N,12,0)</f>
        <v>1063</v>
      </c>
      <c r="CB94" s="2">
        <f>VLOOKUP($A:$A,'9-Dünya Yıllar İthaları Birim F'!$A:$N,13,0)</f>
        <v>0</v>
      </c>
      <c r="CC94" s="2" t="str">
        <f>VLOOKUP($A:$A,'9-Dünya Yıllar İthaları Birim F'!$A:$N,14,0)</f>
        <v>No quantity</v>
      </c>
    </row>
    <row r="95" spans="1:81" x14ac:dyDescent="0.3">
      <c r="A95" s="6" t="s">
        <v>104</v>
      </c>
      <c r="B95" s="11">
        <v>1135</v>
      </c>
      <c r="C95" s="11">
        <v>787</v>
      </c>
      <c r="D95" s="11">
        <v>1543</v>
      </c>
      <c r="E95" s="11">
        <v>1363</v>
      </c>
      <c r="F95" s="50">
        <v>981</v>
      </c>
      <c r="G95" s="50">
        <f t="shared" si="2"/>
        <v>-28.02641232575202</v>
      </c>
      <c r="H95" s="50">
        <f t="shared" si="3"/>
        <v>7.8149272279712259E-2</v>
      </c>
      <c r="I95" s="11">
        <f>VLOOKUP($A:$A,'2-Dünya Çeyrek Yıllar İthalatı'!$A:$G,2,0)</f>
        <v>179</v>
      </c>
      <c r="J95" s="11">
        <f>VLOOKUP($A:$A,'2-Dünya Çeyrek Yıllar İthalatı'!$A:$G,3,0)</f>
        <v>342</v>
      </c>
      <c r="K95" s="11">
        <f>VLOOKUP($A:$A,'2-Dünya Çeyrek Yıllar İthalatı'!$A:$G,4,0)</f>
        <v>284</v>
      </c>
      <c r="L95" s="11">
        <f>VLOOKUP($A:$A,'2-Dünya Çeyrek Yıllar İthalatı'!$A:$G,5,0)</f>
        <v>296</v>
      </c>
      <c r="M95" s="12">
        <f>VLOOKUP($A:$A,'2-Dünya Çeyrek Yıllar İthalatı'!$A:$G,6,0)</f>
        <v>332</v>
      </c>
      <c r="N95" s="12">
        <f>VLOOKUP($A:$A,'2-Dünya Çeyrek Yıllar İthalatı'!$A:$G,7,0)</f>
        <v>85.47486033519553</v>
      </c>
      <c r="O95" s="6">
        <f>VLOOKUP($A:$A,'3-Türkiye İhracat Göstergeleri'!$A:$P,2,0)</f>
        <v>39</v>
      </c>
      <c r="P95" s="25">
        <f>VLOOKUP($A:$A,'3-Türkiye İhracat Göstergeleri'!$A:$P,3,0)</f>
        <v>39</v>
      </c>
      <c r="Q95" s="25">
        <f>VLOOKUP($A:$A,'3-Türkiye İhracat Göstergeleri'!$A:$P,4,0)</f>
        <v>5.146884155515085E-2</v>
      </c>
      <c r="R95" s="25">
        <f>VLOOKUP($A:$A,'3-Türkiye İhracat Göstergeleri'!$A:$P,5,0)</f>
        <v>16</v>
      </c>
      <c r="S95" s="25" t="str">
        <f>VLOOKUP($A:$A,'3-Türkiye İhracat Göstergeleri'!$A:$P,6,0)</f>
        <v>Tons</v>
      </c>
      <c r="T95" s="25">
        <f>VLOOKUP($A:$A,'3-Türkiye İhracat Göstergeleri'!$A:$P,7,0)</f>
        <v>2438</v>
      </c>
      <c r="U95" s="25">
        <f>VLOOKUP($A:$A,'3-Türkiye İhracat Göstergeleri'!$A:$P,8,0)</f>
        <v>70</v>
      </c>
      <c r="V95" s="25">
        <f>VLOOKUP($A:$A,'3-Türkiye İhracat Göstergeleri'!$A:$P,9,0)</f>
        <v>81</v>
      </c>
      <c r="W95" s="25">
        <f>VLOOKUP($A:$A,'3-Türkiye İhracat Göstergeleri'!$A:$P,10,0)</f>
        <v>-49</v>
      </c>
      <c r="X95" s="25">
        <f>VLOOKUP($A:$A,'3-Türkiye İhracat Göstergeleri'!$A:$P,11,0)</f>
        <v>92</v>
      </c>
      <c r="Y95" s="25">
        <f>VLOOKUP($A:$A,'3-Türkiye İhracat Göstergeleri'!$A:$P,12,0)</f>
        <v>7.8148961001198919E-2</v>
      </c>
      <c r="Z95" s="25">
        <f>VLOOKUP($A:$A,'3-Türkiye İhracat Göstergeleri'!$A:$P,13,0)</f>
        <v>3</v>
      </c>
      <c r="AA95" s="25">
        <f>VLOOKUP($A:$A,'3-Türkiye İhracat Göstergeleri'!$A:$P,14,0)</f>
        <v>1887</v>
      </c>
      <c r="AB95" s="25" t="str">
        <f>VLOOKUP($A:$A,'3-Türkiye İhracat Göstergeleri'!$A:$P,15,0)</f>
        <v>0.13</v>
      </c>
      <c r="AC95" s="25">
        <f>VLOOKUP($A:$A,'3-Türkiye İhracat Göstergeleri'!$A:$P,16,0)</f>
        <v>0</v>
      </c>
      <c r="AD95" s="25">
        <f>VLOOKUP($A:$A,'4-Dünya İthalat Göstergeleri'!$A:$M,2,0)</f>
        <v>981</v>
      </c>
      <c r="AE95" s="29">
        <f>VLOOKUP($A:$A,'4-Dünya İthalat Göstergeleri'!$A:$M,3,0)</f>
        <v>-806</v>
      </c>
      <c r="AF95" s="25">
        <f>VLOOKUP($A:$A,'4-Dünya İthalat Göstergeleri'!$A:$M,4,0)</f>
        <v>410</v>
      </c>
      <c r="AG95" s="25" t="str">
        <f>VLOOKUP($A:$A,'4-Dünya İthalat Göstergeleri'!$A:$M,5,0)</f>
        <v>Tons</v>
      </c>
      <c r="AH95" s="25">
        <f>VLOOKUP($A:$A,'4-Dünya İthalat Göstergeleri'!$A:$M,6,0)</f>
        <v>2393</v>
      </c>
      <c r="AI95" s="25">
        <f>VLOOKUP($A:$A,'4-Dünya İthalat Göstergeleri'!$A:$M,7,0)</f>
        <v>3</v>
      </c>
      <c r="AJ95" s="25">
        <f>VLOOKUP($A:$A,'4-Dünya İthalat Göstergeleri'!$A:$M,8,0)</f>
        <v>3</v>
      </c>
      <c r="AK95" s="25">
        <f>VLOOKUP($A:$A,'4-Dünya İthalat Göstergeleri'!$A:$M,9,0)</f>
        <v>-28</v>
      </c>
      <c r="AL95" s="25">
        <f>VLOOKUP($A:$A,'4-Dünya İthalat Göstergeleri'!$A:$M,10,0)</f>
        <v>7.8148961001198919E-2</v>
      </c>
      <c r="AM95" s="25">
        <f>VLOOKUP($A:$A,'4-Dünya İthalat Göstergeleri'!$A:$M,11,0)</f>
        <v>1887</v>
      </c>
      <c r="AN95" s="25" t="str">
        <f>VLOOKUP($A:$A,'4-Dünya İthalat Göstergeleri'!$A:$M,12,0)</f>
        <v>0.13</v>
      </c>
      <c r="AO95" s="25">
        <f>VLOOKUP($A:$A,'4-Dünya İthalat Göstergeleri'!$A:$M,13,0)</f>
        <v>45390</v>
      </c>
      <c r="AP95" s="11">
        <f>VLOOKUP($A:$A,'5-Dünya Yıllar İhracatı'!$A:$H,2,0)</f>
        <v>148</v>
      </c>
      <c r="AQ95" s="11">
        <f>VLOOKUP($A:$A,'5-Dünya Yıllar İhracatı'!$A:$H,3,0)</f>
        <v>156</v>
      </c>
      <c r="AR95" s="11">
        <f>VLOOKUP($A:$A,'5-Dünya Yıllar İhracatı'!$A:$H,4,0)</f>
        <v>53</v>
      </c>
      <c r="AS95" s="11">
        <f>VLOOKUP($A:$A,'5-Dünya Yıllar İhracatı'!$A:$H,5,0)</f>
        <v>57</v>
      </c>
      <c r="AT95" s="14">
        <f>VLOOKUP($A:$A,'5-Dünya Yıllar İhracatı'!$A:$H,6,0)</f>
        <v>175</v>
      </c>
      <c r="AU95" s="14">
        <f>VLOOKUP($A:$A,'5-Dünya Yıllar İhracatı'!$A:$H,7,0)</f>
        <v>207.01754385964915</v>
      </c>
      <c r="AV95" s="14">
        <f>VLOOKUP($A:$A,'5-Dünya Yıllar İhracatı'!$A:$H,8,0)</f>
        <v>1.617047935769008E-2</v>
      </c>
      <c r="AW95" s="11">
        <f>VLOOKUP($A:$A,'6-Türkiye Yıllar İhracatı'!$A:$H,2,0)</f>
        <v>4</v>
      </c>
      <c r="AX95" s="11">
        <f>VLOOKUP($A:$A,'6-Türkiye Yıllar İhracatı'!$A:$H,3,0)</f>
        <v>31</v>
      </c>
      <c r="AY95" s="11">
        <f>VLOOKUP($A:$A,'6-Türkiye Yıllar İhracatı'!$A:$H,4,0)</f>
        <v>137</v>
      </c>
      <c r="AZ95" s="11">
        <f>VLOOKUP($A:$A,'6-Türkiye Yıllar İhracatı'!$A:$H,5,0)</f>
        <v>76</v>
      </c>
      <c r="BA95" s="12">
        <f>VLOOKUP($A:$A,'6-Türkiye Yıllar İhracatı'!$A:$H,6,0)</f>
        <v>39</v>
      </c>
      <c r="BB95" s="11">
        <f>VLOOKUP($A:$A,'6-Türkiye Yıllar İhracatı'!$A:$H,7,0)</f>
        <v>-48.684210526315788</v>
      </c>
      <c r="BC95" s="12">
        <f>VLOOKUP($A:$A,'6-Türkiye Yıllar İhracatı'!$A:$H,8,0)</f>
        <v>5.146884155515085E-2</v>
      </c>
      <c r="BD95" s="11">
        <f>VLOOKUP($A:$A,'7-Türkiye Çeyrek Yıllar İhracat'!$A:$G,2,0)</f>
        <v>1</v>
      </c>
      <c r="BE95" s="11">
        <f>VLOOKUP($A:$A,'7-Türkiye Çeyrek Yıllar İhracat'!$A:$G,3,0)</f>
        <v>0</v>
      </c>
      <c r="BF95" s="11">
        <f>VLOOKUP($A:$A,'7-Türkiye Çeyrek Yıllar İhracat'!$A:$G,4,0)</f>
        <v>0</v>
      </c>
      <c r="BG95" s="11">
        <f>VLOOKUP($A:$A,'7-Türkiye Çeyrek Yıllar İhracat'!$A:$G,5,0)</f>
        <v>18</v>
      </c>
      <c r="BH95" s="12">
        <f>VLOOKUP($A:$A,'7-Türkiye Çeyrek Yıllar İhracat'!$A:$G,6,0)</f>
        <v>1</v>
      </c>
      <c r="BI95" s="12">
        <f>VLOOKUP($A:$A,'7-Türkiye Çeyrek Yıllar İhracat'!$A:$G,7,0)</f>
        <v>0</v>
      </c>
      <c r="BJ95" s="11">
        <f>VLOOKUP($A:$A,'8-Türkiye Yıllar İhracat Birim '!$A:$H,2,0)</f>
        <v>4000</v>
      </c>
      <c r="BK95" s="11">
        <f>VLOOKUP($A:$A,'8-Türkiye Yıllar İhracat Birim '!$A:$H,3,0)</f>
        <v>2214</v>
      </c>
      <c r="BL95" s="11">
        <f>VLOOKUP($A:$A,'8-Türkiye Yıllar İhracat Birim '!$A:$H,4,0)</f>
        <v>4893</v>
      </c>
      <c r="BM95" s="11">
        <f>VLOOKUP($A:$A,'8-Türkiye Yıllar İhracat Birim '!$A:$H,5,0)</f>
        <v>3619</v>
      </c>
      <c r="BN95" s="11">
        <f>VLOOKUP($A:$A,'8-Türkiye Yıllar İhracat Birim '!$A:$H,6,0)</f>
        <v>2438</v>
      </c>
      <c r="BO95" s="11">
        <f>VLOOKUP($A:$A,'8-Türkiye Yıllar İhracat Birim '!$A:$H,7,0)</f>
        <v>39</v>
      </c>
      <c r="BP95" s="12">
        <f>VLOOKUP($A:$A,'8-Türkiye Yıllar İhracat Birim '!$A:$H,8,0)</f>
        <v>16</v>
      </c>
      <c r="BQ95" s="2">
        <f>VLOOKUP($A:$A,'9-Dünya Yıllar İthaları Birim F'!$A:$N,2,0)</f>
        <v>2762</v>
      </c>
      <c r="BR95" s="2" t="str">
        <f>VLOOKUP($A:$A,'9-Dünya Yıllar İthaları Birim F'!$A:$N,3,0)</f>
        <v>US Dollar/Tons</v>
      </c>
      <c r="BS95" s="2">
        <f>VLOOKUP($A:$A,'9-Dünya Yıllar İthaları Birim F'!$A:$N,4,0)</f>
        <v>2301</v>
      </c>
      <c r="BT95" s="2" t="str">
        <f>VLOOKUP($A:$A,'9-Dünya Yıllar İthaları Birim F'!$A:$N,5,0)</f>
        <v>US Dollar/Tons</v>
      </c>
      <c r="BU95" s="2">
        <f>VLOOKUP($A:$A,'9-Dünya Yıllar İthaları Birim F'!$A:$N,6,0)</f>
        <v>3025</v>
      </c>
      <c r="BV95" s="2" t="str">
        <f>VLOOKUP($A:$A,'9-Dünya Yıllar İthaları Birim F'!$A:$N,7,0)</f>
        <v>US Dollar/Tons</v>
      </c>
      <c r="BW95" s="2">
        <f>VLOOKUP($A:$A,'9-Dünya Yıllar İthaları Birim F'!$A:$N,8,0)</f>
        <v>2851</v>
      </c>
      <c r="BX95" s="2" t="str">
        <f>VLOOKUP($A:$A,'9-Dünya Yıllar İthaları Birim F'!$A:$N,9,0)</f>
        <v>US Dollar/Tons</v>
      </c>
      <c r="BY95" s="2">
        <f>VLOOKUP($A:$A,'9-Dünya Yıllar İthaları Birim F'!$A:$N,10,0)</f>
        <v>2393</v>
      </c>
      <c r="BZ95" s="2" t="str">
        <f>VLOOKUP($A:$A,'9-Dünya Yıllar İthaları Birim F'!$A:$N,11,0)</f>
        <v>US Dollar/Tons</v>
      </c>
      <c r="CA95" s="2">
        <f>VLOOKUP($A:$A,'9-Dünya Yıllar İthaları Birim F'!$A:$N,12,0)</f>
        <v>981</v>
      </c>
      <c r="CB95" s="2">
        <f>VLOOKUP($A:$A,'9-Dünya Yıllar İthaları Birim F'!$A:$N,13,0)</f>
        <v>410</v>
      </c>
      <c r="CC95" s="2" t="str">
        <f>VLOOKUP($A:$A,'9-Dünya Yıllar İthaları Birim F'!$A:$N,14,0)</f>
        <v>Tons</v>
      </c>
    </row>
    <row r="96" spans="1:81" x14ac:dyDescent="0.3">
      <c r="A96" s="8" t="s">
        <v>105</v>
      </c>
      <c r="B96" s="9">
        <v>732</v>
      </c>
      <c r="C96" s="9">
        <v>592</v>
      </c>
      <c r="D96" s="9">
        <v>717</v>
      </c>
      <c r="E96" s="9">
        <v>773</v>
      </c>
      <c r="F96" s="49">
        <v>929</v>
      </c>
      <c r="G96" s="49">
        <f t="shared" si="2"/>
        <v>20.181112548512289</v>
      </c>
      <c r="H96" s="49">
        <f t="shared" si="3"/>
        <v>7.4006803208820277E-2</v>
      </c>
      <c r="I96" s="9">
        <f>VLOOKUP($A:$A,'2-Dünya Çeyrek Yıllar İthalatı'!$A:$G,2,0)</f>
        <v>300</v>
      </c>
      <c r="J96" s="9">
        <f>VLOOKUP($A:$A,'2-Dünya Çeyrek Yıllar İthalatı'!$A:$G,3,0)</f>
        <v>186</v>
      </c>
      <c r="K96" s="9">
        <f>VLOOKUP($A:$A,'2-Dünya Çeyrek Yıllar İthalatı'!$A:$G,4,0)</f>
        <v>316</v>
      </c>
      <c r="L96" s="9">
        <f>VLOOKUP($A:$A,'2-Dünya Çeyrek Yıllar İthalatı'!$A:$G,5,0)</f>
        <v>255</v>
      </c>
      <c r="M96" s="10">
        <f>VLOOKUP($A:$A,'2-Dünya Çeyrek Yıllar İthalatı'!$A:$G,6,0)</f>
        <v>144</v>
      </c>
      <c r="N96" s="10">
        <f>VLOOKUP($A:$A,'2-Dünya Çeyrek Yıllar İthalatı'!$A:$G,7,0)</f>
        <v>-52</v>
      </c>
      <c r="O96" s="8">
        <f>VLOOKUP($A:$A,'3-Türkiye İhracat Göstergeleri'!$A:$P,2,0)</f>
        <v>43</v>
      </c>
      <c r="P96" s="27">
        <f>VLOOKUP($A:$A,'3-Türkiye İhracat Göstergeleri'!$A:$P,3,0)</f>
        <v>43</v>
      </c>
      <c r="Q96" s="27">
        <f>VLOOKUP($A:$A,'3-Türkiye İhracat Göstergeleri'!$A:$P,4,0)</f>
        <v>5.6747697099268871E-2</v>
      </c>
      <c r="R96" s="27">
        <f>VLOOKUP($A:$A,'3-Türkiye İhracat Göstergeleri'!$A:$P,5,0)</f>
        <v>19</v>
      </c>
      <c r="S96" s="27" t="str">
        <f>VLOOKUP($A:$A,'3-Türkiye İhracat Göstergeleri'!$A:$P,6,0)</f>
        <v>Tons</v>
      </c>
      <c r="T96" s="27">
        <f>VLOOKUP($A:$A,'3-Türkiye İhracat Göstergeleri'!$A:$P,7,0)</f>
        <v>2263</v>
      </c>
      <c r="U96" s="27">
        <f>VLOOKUP($A:$A,'3-Türkiye İhracat Göstergeleri'!$A:$P,8,0)</f>
        <v>11</v>
      </c>
      <c r="V96" s="27">
        <f>VLOOKUP($A:$A,'3-Türkiye İhracat Göstergeleri'!$A:$P,9,0)</f>
        <v>9</v>
      </c>
      <c r="W96" s="27">
        <f>VLOOKUP($A:$A,'3-Türkiye İhracat Göstergeleri'!$A:$P,10,0)</f>
        <v>-66</v>
      </c>
      <c r="X96" s="27">
        <f>VLOOKUP($A:$A,'3-Türkiye İhracat Göstergeleri'!$A:$P,11,0)</f>
        <v>93</v>
      </c>
      <c r="Y96" s="27">
        <f>VLOOKUP($A:$A,'3-Türkiye İhracat Göstergeleri'!$A:$P,12,0)</f>
        <v>7.4006508430289289E-2</v>
      </c>
      <c r="Z96" s="27">
        <f>VLOOKUP($A:$A,'3-Türkiye İhracat Göstergeleri'!$A:$P,13,0)</f>
        <v>8</v>
      </c>
      <c r="AA96" s="27">
        <f>VLOOKUP($A:$A,'3-Türkiye İhracat Göstergeleri'!$A:$P,14,0)</f>
        <v>2198</v>
      </c>
      <c r="AB96" s="27" t="str">
        <f>VLOOKUP($A:$A,'3-Türkiye İhracat Göstergeleri'!$A:$P,15,0)</f>
        <v>0.13</v>
      </c>
      <c r="AC96" s="27">
        <f>VLOOKUP($A:$A,'3-Türkiye İhracat Göstergeleri'!$A:$P,16,0)</f>
        <v>0</v>
      </c>
      <c r="AD96" s="27">
        <f>VLOOKUP($A:$A,'4-Dünya İthalat Göstergeleri'!$A:$M,2,0)</f>
        <v>929</v>
      </c>
      <c r="AE96" s="28">
        <f>VLOOKUP($A:$A,'4-Dünya İthalat Göstergeleri'!$A:$M,3,0)</f>
        <v>-647</v>
      </c>
      <c r="AF96" s="27">
        <f>VLOOKUP($A:$A,'4-Dünya İthalat Göstergeleri'!$A:$M,4,0)</f>
        <v>218</v>
      </c>
      <c r="AG96" s="27" t="str">
        <f>VLOOKUP($A:$A,'4-Dünya İthalat Göstergeleri'!$A:$M,5,0)</f>
        <v>Tons</v>
      </c>
      <c r="AH96" s="27">
        <f>VLOOKUP($A:$A,'4-Dünya İthalat Göstergeleri'!$A:$M,6,0)</f>
        <v>4261</v>
      </c>
      <c r="AI96" s="27">
        <f>VLOOKUP($A:$A,'4-Dünya İthalat Göstergeleri'!$A:$M,7,0)</f>
        <v>8</v>
      </c>
      <c r="AJ96" s="27">
        <f>VLOOKUP($A:$A,'4-Dünya İthalat Göstergeleri'!$A:$M,8,0)</f>
        <v>2</v>
      </c>
      <c r="AK96" s="27">
        <f>VLOOKUP($A:$A,'4-Dünya İthalat Göstergeleri'!$A:$M,9,0)</f>
        <v>20</v>
      </c>
      <c r="AL96" s="27">
        <f>VLOOKUP($A:$A,'4-Dünya İthalat Göstergeleri'!$A:$M,10,0)</f>
        <v>7.4006508430289289E-2</v>
      </c>
      <c r="AM96" s="27">
        <f>VLOOKUP($A:$A,'4-Dünya İthalat Göstergeleri'!$A:$M,11,0)</f>
        <v>2198</v>
      </c>
      <c r="AN96" s="27" t="str">
        <f>VLOOKUP($A:$A,'4-Dünya İthalat Göstergeleri'!$A:$M,12,0)</f>
        <v>0.13</v>
      </c>
      <c r="AO96" s="27">
        <f>VLOOKUP($A:$A,'4-Dünya İthalat Göstergeleri'!$A:$M,13,0)</f>
        <v>45506</v>
      </c>
      <c r="AP96" s="9">
        <f>VLOOKUP($A:$A,'5-Dünya Yıllar İhracatı'!$A:$H,2,0)</f>
        <v>366</v>
      </c>
      <c r="AQ96" s="9">
        <f>VLOOKUP($A:$A,'5-Dünya Yıllar İhracatı'!$A:$H,3,0)</f>
        <v>280</v>
      </c>
      <c r="AR96" s="9">
        <f>VLOOKUP($A:$A,'5-Dünya Yıllar İhracatı'!$A:$H,4,0)</f>
        <v>469</v>
      </c>
      <c r="AS96" s="9">
        <f>VLOOKUP($A:$A,'5-Dünya Yıllar İhracatı'!$A:$H,5,0)</f>
        <v>264</v>
      </c>
      <c r="AT96" s="13">
        <f>VLOOKUP($A:$A,'5-Dünya Yıllar İhracatı'!$A:$H,6,0)</f>
        <v>282</v>
      </c>
      <c r="AU96" s="13">
        <f>VLOOKUP($A:$A,'5-Dünya Yıllar İhracatı'!$A:$H,7,0)</f>
        <v>6.8181818181818175</v>
      </c>
      <c r="AV96" s="13">
        <f>VLOOKUP($A:$A,'5-Dünya Yıllar İhracatı'!$A:$H,8,0)</f>
        <v>2.6057572450677729E-2</v>
      </c>
      <c r="AW96" s="9">
        <f>VLOOKUP($A:$A,'6-Türkiye Yıllar İhracatı'!$A:$H,2,0)</f>
        <v>36</v>
      </c>
      <c r="AX96" s="9">
        <f>VLOOKUP($A:$A,'6-Türkiye Yıllar İhracatı'!$A:$H,3,0)</f>
        <v>65</v>
      </c>
      <c r="AY96" s="9">
        <f>VLOOKUP($A:$A,'6-Türkiye Yıllar İhracatı'!$A:$H,4,0)</f>
        <v>33</v>
      </c>
      <c r="AZ96" s="9">
        <f>VLOOKUP($A:$A,'6-Türkiye Yıllar İhracatı'!$A:$H,5,0)</f>
        <v>126</v>
      </c>
      <c r="BA96" s="10">
        <f>VLOOKUP($A:$A,'6-Türkiye Yıllar İhracatı'!$A:$H,6,0)</f>
        <v>43</v>
      </c>
      <c r="BB96" s="9">
        <f>VLOOKUP($A:$A,'6-Türkiye Yıllar İhracatı'!$A:$H,7,0)</f>
        <v>-65.873015873015873</v>
      </c>
      <c r="BC96" s="10">
        <f>VLOOKUP($A:$A,'6-Türkiye Yıllar İhracatı'!$A:$H,8,0)</f>
        <v>5.6747697099268871E-2</v>
      </c>
      <c r="BD96" s="9">
        <f>VLOOKUP($A:$A,'7-Türkiye Çeyrek Yıllar İhracat'!$A:$G,2,0)</f>
        <v>0</v>
      </c>
      <c r="BE96" s="9">
        <f>VLOOKUP($A:$A,'7-Türkiye Çeyrek Yıllar İhracat'!$A:$G,3,0)</f>
        <v>21</v>
      </c>
      <c r="BF96" s="9">
        <f>VLOOKUP($A:$A,'7-Türkiye Çeyrek Yıllar İhracat'!$A:$G,4,0)</f>
        <v>68</v>
      </c>
      <c r="BG96" s="9">
        <f>VLOOKUP($A:$A,'7-Türkiye Çeyrek Yıllar İhracat'!$A:$G,5,0)</f>
        <v>14</v>
      </c>
      <c r="BH96" s="10">
        <f>VLOOKUP($A:$A,'7-Türkiye Çeyrek Yıllar İhracat'!$A:$G,6,0)</f>
        <v>26</v>
      </c>
      <c r="BI96" s="12">
        <f>VLOOKUP($A:$A,'7-Türkiye Çeyrek Yıllar İhracat'!$A:$G,7,0)</f>
        <v>100</v>
      </c>
      <c r="BJ96" s="9">
        <f>VLOOKUP($A:$A,'8-Türkiye Yıllar İhracat Birim '!$A:$H,2,0)</f>
        <v>2250</v>
      </c>
      <c r="BK96" s="9">
        <f>VLOOKUP($A:$A,'8-Türkiye Yıllar İhracat Birim '!$A:$H,3,0)</f>
        <v>2600</v>
      </c>
      <c r="BL96" s="9">
        <f>VLOOKUP($A:$A,'8-Türkiye Yıllar İhracat Birim '!$A:$H,4,0)</f>
        <v>2750</v>
      </c>
      <c r="BM96" s="9">
        <f>VLOOKUP($A:$A,'8-Türkiye Yıllar İhracat Birim '!$A:$H,5,0)</f>
        <v>2930</v>
      </c>
      <c r="BN96" s="9">
        <f>VLOOKUP($A:$A,'8-Türkiye Yıllar İhracat Birim '!$A:$H,6,0)</f>
        <v>2263</v>
      </c>
      <c r="BO96" s="9">
        <f>VLOOKUP($A:$A,'8-Türkiye Yıllar İhracat Birim '!$A:$H,7,0)</f>
        <v>43</v>
      </c>
      <c r="BP96" s="10">
        <f>VLOOKUP($A:$A,'8-Türkiye Yıllar İhracat Birim '!$A:$H,8,0)</f>
        <v>19</v>
      </c>
      <c r="BQ96" s="2">
        <f>VLOOKUP($A:$A,'9-Dünya Yıllar İthaları Birim F'!$A:$N,2,0)</f>
        <v>3389</v>
      </c>
      <c r="BR96" s="2" t="str">
        <f>VLOOKUP($A:$A,'9-Dünya Yıllar İthaları Birim F'!$A:$N,3,0)</f>
        <v>US Dollar/Tons</v>
      </c>
      <c r="BS96" s="2">
        <f>VLOOKUP($A:$A,'9-Dünya Yıllar İthaları Birim F'!$A:$N,4,0)</f>
        <v>3610</v>
      </c>
      <c r="BT96" s="2" t="str">
        <f>VLOOKUP($A:$A,'9-Dünya Yıllar İthaları Birim F'!$A:$N,5,0)</f>
        <v>US Dollar/Tons</v>
      </c>
      <c r="BU96" s="2">
        <f>VLOOKUP($A:$A,'9-Dünya Yıllar İthaları Birim F'!$A:$N,6,0)</f>
        <v>3754</v>
      </c>
      <c r="BV96" s="2" t="str">
        <f>VLOOKUP($A:$A,'9-Dünya Yıllar İthaları Birim F'!$A:$N,7,0)</f>
        <v>US Dollar/Tons</v>
      </c>
      <c r="BW96" s="2">
        <f>VLOOKUP($A:$A,'9-Dünya Yıllar İthaları Birim F'!$A:$N,8,0)</f>
        <v>3884</v>
      </c>
      <c r="BX96" s="2" t="str">
        <f>VLOOKUP($A:$A,'9-Dünya Yıllar İthaları Birim F'!$A:$N,9,0)</f>
        <v>US Dollar/Tons</v>
      </c>
      <c r="BY96" s="2">
        <f>VLOOKUP($A:$A,'9-Dünya Yıllar İthaları Birim F'!$A:$N,10,0)</f>
        <v>4261</v>
      </c>
      <c r="BZ96" s="2" t="str">
        <f>VLOOKUP($A:$A,'9-Dünya Yıllar İthaları Birim F'!$A:$N,11,0)</f>
        <v>US Dollar/Tons</v>
      </c>
      <c r="CA96" s="2">
        <f>VLOOKUP($A:$A,'9-Dünya Yıllar İthaları Birim F'!$A:$N,12,0)</f>
        <v>929</v>
      </c>
      <c r="CB96" s="2">
        <f>VLOOKUP($A:$A,'9-Dünya Yıllar İthaları Birim F'!$A:$N,13,0)</f>
        <v>218</v>
      </c>
      <c r="CC96" s="2" t="str">
        <f>VLOOKUP($A:$A,'9-Dünya Yıllar İthaları Birim F'!$A:$N,14,0)</f>
        <v>Tons</v>
      </c>
    </row>
    <row r="97" spans="1:81" x14ac:dyDescent="0.3">
      <c r="A97" s="6" t="s">
        <v>106</v>
      </c>
      <c r="B97" s="11">
        <v>972</v>
      </c>
      <c r="C97" s="11">
        <v>463</v>
      </c>
      <c r="D97" s="11">
        <v>677</v>
      </c>
      <c r="E97" s="11">
        <v>106</v>
      </c>
      <c r="F97" s="50">
        <v>881</v>
      </c>
      <c r="G97" s="50">
        <f t="shared" si="2"/>
        <v>731.13207547169804</v>
      </c>
      <c r="H97" s="50">
        <f t="shared" si="3"/>
        <v>7.0182985604919979E-2</v>
      </c>
      <c r="I97" s="11">
        <f>VLOOKUP($A:$A,'2-Dünya Çeyrek Yıllar İthalatı'!$A:$G,2,0)</f>
        <v>248</v>
      </c>
      <c r="J97" s="11">
        <f>VLOOKUP($A:$A,'2-Dünya Çeyrek Yıllar İthalatı'!$A:$G,3,0)</f>
        <v>203</v>
      </c>
      <c r="K97" s="11">
        <f>VLOOKUP($A:$A,'2-Dünya Çeyrek Yıllar İthalatı'!$A:$G,4,0)</f>
        <v>190</v>
      </c>
      <c r="L97" s="11">
        <f>VLOOKUP($A:$A,'2-Dünya Çeyrek Yıllar İthalatı'!$A:$G,5,0)</f>
        <v>0</v>
      </c>
      <c r="M97" s="12">
        <f>VLOOKUP($A:$A,'2-Dünya Çeyrek Yıllar İthalatı'!$A:$G,6,0)</f>
        <v>0</v>
      </c>
      <c r="N97" s="12">
        <f>VLOOKUP($A:$A,'2-Dünya Çeyrek Yıllar İthalatı'!$A:$G,7,0)</f>
        <v>-100</v>
      </c>
      <c r="O97" s="6">
        <f>VLOOKUP($A:$A,'3-Türkiye İhracat Göstergeleri'!$A:$P,2,0)</f>
        <v>0</v>
      </c>
      <c r="P97" s="25">
        <f>VLOOKUP($A:$A,'3-Türkiye İhracat Göstergeleri'!$A:$P,3,0)</f>
        <v>0</v>
      </c>
      <c r="Q97" s="25">
        <f>VLOOKUP($A:$A,'3-Türkiye İhracat Göstergeleri'!$A:$P,4,0)</f>
        <v>0</v>
      </c>
      <c r="R97" s="25">
        <f>VLOOKUP($A:$A,'3-Türkiye İhracat Göstergeleri'!$A:$P,5,0)</f>
        <v>0</v>
      </c>
      <c r="S97" s="25">
        <f>VLOOKUP($A:$A,'3-Türkiye İhracat Göstergeleri'!$A:$P,6,0)</f>
        <v>0</v>
      </c>
      <c r="T97" s="25">
        <f>VLOOKUP($A:$A,'3-Türkiye İhracat Göstergeleri'!$A:$P,7,0)</f>
        <v>0</v>
      </c>
      <c r="U97" s="25">
        <f>VLOOKUP($A:$A,'3-Türkiye İhracat Göstergeleri'!$A:$P,8,0)</f>
        <v>0</v>
      </c>
      <c r="V97" s="25">
        <f>VLOOKUP($A:$A,'3-Türkiye İhracat Göstergeleri'!$A:$P,9,0)</f>
        <v>0</v>
      </c>
      <c r="W97" s="25">
        <f>VLOOKUP($A:$A,'3-Türkiye İhracat Göstergeleri'!$A:$P,10,0)</f>
        <v>0</v>
      </c>
      <c r="X97" s="25">
        <f>VLOOKUP($A:$A,'3-Türkiye İhracat Göstergeleri'!$A:$P,11,0)</f>
        <v>94</v>
      </c>
      <c r="Y97" s="25">
        <f>VLOOKUP($A:$A,'3-Türkiye İhracat Göstergeleri'!$A:$P,12,0)</f>
        <v>7.0182706057141941E-2</v>
      </c>
      <c r="Z97" s="25">
        <f>VLOOKUP($A:$A,'3-Türkiye İhracat Göstergeleri'!$A:$P,13,0)</f>
        <v>-15</v>
      </c>
      <c r="AA97" s="25">
        <f>VLOOKUP($A:$A,'3-Türkiye İhracat Göstergeleri'!$A:$P,14,0)</f>
        <v>962</v>
      </c>
      <c r="AB97" s="25" t="str">
        <f>VLOOKUP($A:$A,'3-Türkiye İhracat Göstergeleri'!$A:$P,15,0)</f>
        <v>0.48</v>
      </c>
      <c r="AC97" s="25">
        <f>VLOOKUP($A:$A,'3-Türkiye İhracat Göstergeleri'!$A:$P,16,0)</f>
        <v>45784</v>
      </c>
      <c r="AD97" s="25">
        <f>VLOOKUP($A:$A,'4-Dünya İthalat Göstergeleri'!$A:$M,2,0)</f>
        <v>881</v>
      </c>
      <c r="AE97" s="25">
        <f>VLOOKUP($A:$A,'4-Dünya İthalat Göstergeleri'!$A:$M,3,0)</f>
        <v>237</v>
      </c>
      <c r="AF97" s="25">
        <f>VLOOKUP($A:$A,'4-Dünya İthalat Göstergeleri'!$A:$M,4,0)</f>
        <v>415</v>
      </c>
      <c r="AG97" s="25" t="str">
        <f>VLOOKUP($A:$A,'4-Dünya İthalat Göstergeleri'!$A:$M,5,0)</f>
        <v>Tons</v>
      </c>
      <c r="AH97" s="25">
        <f>VLOOKUP($A:$A,'4-Dünya İthalat Göstergeleri'!$A:$M,6,0)</f>
        <v>2123</v>
      </c>
      <c r="AI97" s="25">
        <f>VLOOKUP($A:$A,'4-Dünya İthalat Göstergeleri'!$A:$M,7,0)</f>
        <v>-15</v>
      </c>
      <c r="AJ97" s="25">
        <f>VLOOKUP($A:$A,'4-Dünya İthalat Göstergeleri'!$A:$M,8,0)</f>
        <v>-25</v>
      </c>
      <c r="AK97" s="25">
        <f>VLOOKUP($A:$A,'4-Dünya İthalat Göstergeleri'!$A:$M,9,0)</f>
        <v>730</v>
      </c>
      <c r="AL97" s="25">
        <f>VLOOKUP($A:$A,'4-Dünya İthalat Göstergeleri'!$A:$M,10,0)</f>
        <v>7.0182706057141941E-2</v>
      </c>
      <c r="AM97" s="25">
        <f>VLOOKUP($A:$A,'4-Dünya İthalat Göstergeleri'!$A:$M,11,0)</f>
        <v>962</v>
      </c>
      <c r="AN97" s="25" t="str">
        <f>VLOOKUP($A:$A,'4-Dünya İthalat Göstergeleri'!$A:$M,12,0)</f>
        <v>0.48</v>
      </c>
      <c r="AO97" s="25">
        <f>VLOOKUP($A:$A,'4-Dünya İthalat Göstergeleri'!$A:$M,13,0)</f>
        <v>45479</v>
      </c>
      <c r="AP97" s="11">
        <f>VLOOKUP($A:$A,'5-Dünya Yıllar İhracatı'!$A:$H,2,0)</f>
        <v>0</v>
      </c>
      <c r="AQ97" s="11">
        <f>VLOOKUP($A:$A,'5-Dünya Yıllar İhracatı'!$A:$H,3,0)</f>
        <v>0</v>
      </c>
      <c r="AR97" s="11">
        <f>VLOOKUP($A:$A,'5-Dünya Yıllar İhracatı'!$A:$H,4,0)</f>
        <v>0</v>
      </c>
      <c r="AS97" s="11">
        <f>VLOOKUP($A:$A,'5-Dünya Yıllar İhracatı'!$A:$H,5,0)</f>
        <v>55</v>
      </c>
      <c r="AT97" s="12">
        <f>VLOOKUP($A:$A,'5-Dünya Yıllar İhracatı'!$A:$H,6,0)</f>
        <v>1118</v>
      </c>
      <c r="AU97" s="12">
        <f>VLOOKUP($A:$A,'5-Dünya Yıllar İhracatı'!$A:$H,7,0)</f>
        <v>1932.7272727272727</v>
      </c>
      <c r="AV97" s="12">
        <f>VLOOKUP($A:$A,'5-Dünya Yıllar İhracatı'!$A:$H,8,0)</f>
        <v>0.10330626241084291</v>
      </c>
      <c r="AW97" s="11">
        <f>VLOOKUP($A:$A,'6-Türkiye Yıllar İhracatı'!$A:$H,2,0)</f>
        <v>14</v>
      </c>
      <c r="AX97" s="11">
        <f>VLOOKUP($A:$A,'6-Türkiye Yıllar İhracatı'!$A:$H,3,0)</f>
        <v>0</v>
      </c>
      <c r="AY97" s="11">
        <f>VLOOKUP($A:$A,'6-Türkiye Yıllar İhracatı'!$A:$H,4,0)</f>
        <v>0</v>
      </c>
      <c r="AZ97" s="11">
        <f>VLOOKUP($A:$A,'6-Türkiye Yıllar İhracatı'!$A:$H,5,0)</f>
        <v>0</v>
      </c>
      <c r="BA97" s="12">
        <f>VLOOKUP($A:$A,'6-Türkiye Yıllar İhracatı'!$A:$H,6,0)</f>
        <v>0</v>
      </c>
      <c r="BB97" s="11">
        <f>VLOOKUP($A:$A,'6-Türkiye Yıllar İhracatı'!$A:$H,7,0)</f>
        <v>100</v>
      </c>
      <c r="BC97" s="12">
        <f>VLOOKUP($A:$A,'6-Türkiye Yıllar İhracatı'!$A:$H,8,0)</f>
        <v>0</v>
      </c>
      <c r="BD97" s="11" t="e">
        <f>VLOOKUP($A:$A,'7-Türkiye Çeyrek Yıllar İhracat'!$A:$G,2,0)</f>
        <v>#N/A</v>
      </c>
      <c r="BE97" s="11" t="e">
        <f>VLOOKUP($A:$A,'7-Türkiye Çeyrek Yıllar İhracat'!$A:$G,3,0)</f>
        <v>#N/A</v>
      </c>
      <c r="BF97" s="11" t="e">
        <f>VLOOKUP($A:$A,'7-Türkiye Çeyrek Yıllar İhracat'!$A:$G,4,0)</f>
        <v>#N/A</v>
      </c>
      <c r="BG97" s="11" t="e">
        <f>VLOOKUP($A:$A,'7-Türkiye Çeyrek Yıllar İhracat'!$A:$G,5,0)</f>
        <v>#N/A</v>
      </c>
      <c r="BH97" s="12" t="e">
        <f>VLOOKUP($A:$A,'7-Türkiye Çeyrek Yıllar İhracat'!$A:$G,6,0)</f>
        <v>#N/A</v>
      </c>
      <c r="BI97" s="12" t="e">
        <f>VLOOKUP($A:$A,'7-Türkiye Çeyrek Yıllar İhracat'!$A:$G,7,0)</f>
        <v>#N/A</v>
      </c>
      <c r="BJ97" s="11">
        <f>VLOOKUP($A:$A,'8-Türkiye Yıllar İhracat Birim '!$A:$H,2,0)</f>
        <v>14000</v>
      </c>
      <c r="BK97" s="11">
        <f>VLOOKUP($A:$A,'8-Türkiye Yıllar İhracat Birim '!$A:$H,3,0)</f>
        <v>0</v>
      </c>
      <c r="BL97" s="11">
        <f>VLOOKUP($A:$A,'8-Türkiye Yıllar İhracat Birim '!$A:$H,4,0)</f>
        <v>0</v>
      </c>
      <c r="BM97" s="11">
        <f>VLOOKUP($A:$A,'8-Türkiye Yıllar İhracat Birim '!$A:$H,5,0)</f>
        <v>0</v>
      </c>
      <c r="BN97" s="11">
        <f>VLOOKUP($A:$A,'8-Türkiye Yıllar İhracat Birim '!$A:$H,6,0)</f>
        <v>0</v>
      </c>
      <c r="BO97" s="11">
        <f>VLOOKUP($A:$A,'8-Türkiye Yıllar İhracat Birim '!$A:$H,7,0)</f>
        <v>0</v>
      </c>
      <c r="BP97" s="12">
        <f>VLOOKUP($A:$A,'8-Türkiye Yıllar İhracat Birim '!$A:$H,8,0)</f>
        <v>0</v>
      </c>
      <c r="BQ97" s="2">
        <f>VLOOKUP($A:$A,'9-Dünya Yıllar İthaları Birim F'!$A:$N,2,0)</f>
        <v>1524</v>
      </c>
      <c r="BR97" s="2" t="str">
        <f>VLOOKUP($A:$A,'9-Dünya Yıllar İthaları Birim F'!$A:$N,3,0)</f>
        <v>US Dollar/Tons</v>
      </c>
      <c r="BS97" s="2">
        <f>VLOOKUP($A:$A,'9-Dünya Yıllar İthaları Birim F'!$A:$N,4,0)</f>
        <v>1265</v>
      </c>
      <c r="BT97" s="2" t="str">
        <f>VLOOKUP($A:$A,'9-Dünya Yıllar İthaları Birim F'!$A:$N,5,0)</f>
        <v>US Dollar/Tons</v>
      </c>
      <c r="BU97" s="2">
        <f>VLOOKUP($A:$A,'9-Dünya Yıllar İthaları Birim F'!$A:$N,6,0)</f>
        <v>1676</v>
      </c>
      <c r="BV97" s="2" t="str">
        <f>VLOOKUP($A:$A,'9-Dünya Yıllar İthaları Birim F'!$A:$N,7,0)</f>
        <v>US Dollar/Tons</v>
      </c>
      <c r="BW97" s="2">
        <f>VLOOKUP($A:$A,'9-Dünya Yıllar İthaları Birim F'!$A:$N,8,0)</f>
        <v>2078</v>
      </c>
      <c r="BX97" s="2" t="str">
        <f>VLOOKUP($A:$A,'9-Dünya Yıllar İthaları Birim F'!$A:$N,9,0)</f>
        <v>US Dollar/Tons</v>
      </c>
      <c r="BY97" s="2">
        <f>VLOOKUP($A:$A,'9-Dünya Yıllar İthaları Birim F'!$A:$N,10,0)</f>
        <v>2123</v>
      </c>
      <c r="BZ97" s="2" t="str">
        <f>VLOOKUP($A:$A,'9-Dünya Yıllar İthaları Birim F'!$A:$N,11,0)</f>
        <v>US Dollar/Tons</v>
      </c>
      <c r="CA97" s="2">
        <f>VLOOKUP($A:$A,'9-Dünya Yıllar İthaları Birim F'!$A:$N,12,0)</f>
        <v>881</v>
      </c>
      <c r="CB97" s="2">
        <f>VLOOKUP($A:$A,'9-Dünya Yıllar İthaları Birim F'!$A:$N,13,0)</f>
        <v>415</v>
      </c>
      <c r="CC97" s="2" t="str">
        <f>VLOOKUP($A:$A,'9-Dünya Yıllar İthaları Birim F'!$A:$N,14,0)</f>
        <v>Tons</v>
      </c>
    </row>
    <row r="98" spans="1:81" x14ac:dyDescent="0.3">
      <c r="A98" s="8" t="s">
        <v>107</v>
      </c>
      <c r="B98" s="9">
        <v>2</v>
      </c>
      <c r="C98" s="9">
        <v>5</v>
      </c>
      <c r="D98" s="9">
        <v>67</v>
      </c>
      <c r="E98" s="9">
        <v>348</v>
      </c>
      <c r="F98" s="49">
        <v>877</v>
      </c>
      <c r="G98" s="49">
        <f t="shared" si="2"/>
        <v>152.01149425287358</v>
      </c>
      <c r="H98" s="49">
        <f t="shared" si="3"/>
        <v>6.9864334137928294E-2</v>
      </c>
      <c r="I98" s="9">
        <f>VLOOKUP($A:$A,'2-Dünya Çeyrek Yıllar İthalatı'!$A:$G,2,0)</f>
        <v>103</v>
      </c>
      <c r="J98" s="9">
        <f>VLOOKUP($A:$A,'2-Dünya Çeyrek Yıllar İthalatı'!$A:$G,3,0)</f>
        <v>52</v>
      </c>
      <c r="K98" s="9">
        <f>VLOOKUP($A:$A,'2-Dünya Çeyrek Yıllar İthalatı'!$A:$G,4,0)</f>
        <v>39</v>
      </c>
      <c r="L98" s="9">
        <f>VLOOKUP($A:$A,'2-Dünya Çeyrek Yıllar İthalatı'!$A:$G,5,0)</f>
        <v>0</v>
      </c>
      <c r="M98" s="10">
        <f>VLOOKUP($A:$A,'2-Dünya Çeyrek Yıllar İthalatı'!$A:$G,6,0)</f>
        <v>2</v>
      </c>
      <c r="N98" s="10">
        <f>VLOOKUP($A:$A,'2-Dünya Çeyrek Yıllar İthalatı'!$A:$G,7,0)</f>
        <v>-98.05825242718447</v>
      </c>
      <c r="O98" s="8">
        <f>VLOOKUP($A:$A,'3-Türkiye İhracat Göstergeleri'!$A:$P,2,0)</f>
        <v>0</v>
      </c>
      <c r="P98" s="27">
        <f>VLOOKUP($A:$A,'3-Türkiye İhracat Göstergeleri'!$A:$P,3,0)</f>
        <v>0</v>
      </c>
      <c r="Q98" s="27">
        <f>VLOOKUP($A:$A,'3-Türkiye İhracat Göstergeleri'!$A:$P,4,0)</f>
        <v>0</v>
      </c>
      <c r="R98" s="27">
        <f>VLOOKUP($A:$A,'3-Türkiye İhracat Göstergeleri'!$A:$P,5,0)</f>
        <v>0</v>
      </c>
      <c r="S98" s="27">
        <f>VLOOKUP($A:$A,'3-Türkiye İhracat Göstergeleri'!$A:$P,6,0)</f>
        <v>0</v>
      </c>
      <c r="T98" s="27">
        <f>VLOOKUP($A:$A,'3-Türkiye İhracat Göstergeleri'!$A:$P,7,0)</f>
        <v>0</v>
      </c>
      <c r="U98" s="27">
        <f>VLOOKUP($A:$A,'3-Türkiye İhracat Göstergeleri'!$A:$P,8,0)</f>
        <v>0</v>
      </c>
      <c r="V98" s="27">
        <f>VLOOKUP($A:$A,'3-Türkiye İhracat Göstergeleri'!$A:$P,9,0)</f>
        <v>0</v>
      </c>
      <c r="W98" s="27">
        <f>VLOOKUP($A:$A,'3-Türkiye İhracat Göstergeleri'!$A:$P,10,0)</f>
        <v>0</v>
      </c>
      <c r="X98" s="27">
        <f>VLOOKUP($A:$A,'3-Türkiye İhracat Göstergeleri'!$A:$P,11,0)</f>
        <v>95</v>
      </c>
      <c r="Y98" s="27">
        <f>VLOOKUP($A:$A,'3-Türkiye İhracat Göstergeleri'!$A:$P,12,0)</f>
        <v>6.9864055859379673E-2</v>
      </c>
      <c r="Z98" s="27">
        <f>VLOOKUP($A:$A,'3-Türkiye İhracat Göstergeleri'!$A:$P,13,0)</f>
        <v>435</v>
      </c>
      <c r="AA98" s="27">
        <f>VLOOKUP($A:$A,'3-Türkiye İhracat Göstergeleri'!$A:$P,14,0)</f>
        <v>637</v>
      </c>
      <c r="AB98" s="27">
        <f>VLOOKUP($A:$A,'3-Türkiye İhracat Göstergeleri'!$A:$P,15,0)</f>
        <v>1</v>
      </c>
      <c r="AC98" s="27">
        <f>VLOOKUP($A:$A,'3-Türkiye İhracat Göstergeleri'!$A:$P,16,0)</f>
        <v>25</v>
      </c>
      <c r="AD98" s="27">
        <f>VLOOKUP($A:$A,'4-Dünya İthalat Göstergeleri'!$A:$M,2,0)</f>
        <v>877</v>
      </c>
      <c r="AE98" s="27">
        <f>VLOOKUP($A:$A,'4-Dünya İthalat Göstergeleri'!$A:$M,3,0)</f>
        <v>140</v>
      </c>
      <c r="AF98" s="27">
        <f>VLOOKUP($A:$A,'4-Dünya İthalat Göstergeleri'!$A:$M,4,0)</f>
        <v>398</v>
      </c>
      <c r="AG98" s="27" t="str">
        <f>VLOOKUP($A:$A,'4-Dünya İthalat Göstergeleri'!$A:$M,5,0)</f>
        <v>Tons</v>
      </c>
      <c r="AH98" s="27">
        <f>VLOOKUP($A:$A,'4-Dünya İthalat Göstergeleri'!$A:$M,6,0)</f>
        <v>2204</v>
      </c>
      <c r="AI98" s="27">
        <f>VLOOKUP($A:$A,'4-Dünya İthalat Göstergeleri'!$A:$M,7,0)</f>
        <v>435</v>
      </c>
      <c r="AJ98" s="27">
        <f>VLOOKUP($A:$A,'4-Dünya İthalat Göstergeleri'!$A:$M,8,0)</f>
        <v>248</v>
      </c>
      <c r="AK98" s="27">
        <f>VLOOKUP($A:$A,'4-Dünya İthalat Göstergeleri'!$A:$M,9,0)</f>
        <v>152</v>
      </c>
      <c r="AL98" s="27">
        <f>VLOOKUP($A:$A,'4-Dünya İthalat Göstergeleri'!$A:$M,10,0)</f>
        <v>6.9864055859379673E-2</v>
      </c>
      <c r="AM98" s="27">
        <f>VLOOKUP($A:$A,'4-Dünya İthalat Göstergeleri'!$A:$M,11,0)</f>
        <v>637</v>
      </c>
      <c r="AN98" s="27">
        <f>VLOOKUP($A:$A,'4-Dünya İthalat Göstergeleri'!$A:$M,12,0)</f>
        <v>1</v>
      </c>
      <c r="AO98" s="27">
        <f>VLOOKUP($A:$A,'4-Dünya İthalat Göstergeleri'!$A:$M,13,0)</f>
        <v>45558</v>
      </c>
      <c r="AP98" s="9">
        <f>VLOOKUP($A:$A,'5-Dünya Yıllar İhracatı'!$A:$H,2,0)</f>
        <v>0</v>
      </c>
      <c r="AQ98" s="9">
        <f>VLOOKUP($A:$A,'5-Dünya Yıllar İhracatı'!$A:$H,3,0)</f>
        <v>0</v>
      </c>
      <c r="AR98" s="9">
        <f>VLOOKUP($A:$A,'5-Dünya Yıllar İhracatı'!$A:$H,4,0)</f>
        <v>347</v>
      </c>
      <c r="AS98" s="9">
        <f>VLOOKUP($A:$A,'5-Dünya Yıllar İhracatı'!$A:$H,5,0)</f>
        <v>0</v>
      </c>
      <c r="AT98" s="10">
        <f>VLOOKUP($A:$A,'5-Dünya Yıllar İhracatı'!$A:$H,6,0)</f>
        <v>1017</v>
      </c>
      <c r="AU98" s="10">
        <f>VLOOKUP($A:$A,'5-Dünya Yıllar İhracatı'!$A:$H,7,0)</f>
        <v>100</v>
      </c>
      <c r="AV98" s="10">
        <f>VLOOKUP($A:$A,'5-Dünya Yıllar İhracatı'!$A:$H,8,0)</f>
        <v>9.3973585752976069E-2</v>
      </c>
      <c r="AW98" s="9" t="e">
        <f>VLOOKUP($A:$A,'6-Türkiye Yıllar İhracatı'!$A:$H,2,0)</f>
        <v>#N/A</v>
      </c>
      <c r="AX98" s="9" t="e">
        <f>VLOOKUP($A:$A,'6-Türkiye Yıllar İhracatı'!$A:$H,3,0)</f>
        <v>#N/A</v>
      </c>
      <c r="AY98" s="9" t="e">
        <f>VLOOKUP($A:$A,'6-Türkiye Yıllar İhracatı'!$A:$H,4,0)</f>
        <v>#N/A</v>
      </c>
      <c r="AZ98" s="9" t="e">
        <f>VLOOKUP($A:$A,'6-Türkiye Yıllar İhracatı'!$A:$H,5,0)</f>
        <v>#N/A</v>
      </c>
      <c r="BA98" s="10" t="e">
        <f>VLOOKUP($A:$A,'6-Türkiye Yıllar İhracatı'!$A:$H,6,0)</f>
        <v>#N/A</v>
      </c>
      <c r="BB98" s="9" t="e">
        <f>VLOOKUP($A:$A,'6-Türkiye Yıllar İhracatı'!$A:$H,7,0)</f>
        <v>#N/A</v>
      </c>
      <c r="BC98" s="10" t="e">
        <f>VLOOKUP($A:$A,'6-Türkiye Yıllar İhracatı'!$A:$H,8,0)</f>
        <v>#N/A</v>
      </c>
      <c r="BD98" s="9" t="e">
        <f>VLOOKUP($A:$A,'7-Türkiye Çeyrek Yıllar İhracat'!$A:$G,2,0)</f>
        <v>#N/A</v>
      </c>
      <c r="BE98" s="9" t="e">
        <f>VLOOKUP($A:$A,'7-Türkiye Çeyrek Yıllar İhracat'!$A:$G,3,0)</f>
        <v>#N/A</v>
      </c>
      <c r="BF98" s="9" t="e">
        <f>VLOOKUP($A:$A,'7-Türkiye Çeyrek Yıllar İhracat'!$A:$G,4,0)</f>
        <v>#N/A</v>
      </c>
      <c r="BG98" s="9" t="e">
        <f>VLOOKUP($A:$A,'7-Türkiye Çeyrek Yıllar İhracat'!$A:$G,5,0)</f>
        <v>#N/A</v>
      </c>
      <c r="BH98" s="10" t="e">
        <f>VLOOKUP($A:$A,'7-Türkiye Çeyrek Yıllar İhracat'!$A:$G,6,0)</f>
        <v>#N/A</v>
      </c>
      <c r="BI98" s="12" t="e">
        <f>VLOOKUP($A:$A,'7-Türkiye Çeyrek Yıllar İhracat'!$A:$G,7,0)</f>
        <v>#N/A</v>
      </c>
      <c r="BJ98" s="9" t="e">
        <f>VLOOKUP($A:$A,'8-Türkiye Yıllar İhracat Birim '!$A:$H,2,0)</f>
        <v>#N/A</v>
      </c>
      <c r="BK98" s="9" t="e">
        <f>VLOOKUP($A:$A,'8-Türkiye Yıllar İhracat Birim '!$A:$H,3,0)</f>
        <v>#N/A</v>
      </c>
      <c r="BL98" s="9" t="e">
        <f>VLOOKUP($A:$A,'8-Türkiye Yıllar İhracat Birim '!$A:$H,4,0)</f>
        <v>#N/A</v>
      </c>
      <c r="BM98" s="9" t="e">
        <f>VLOOKUP($A:$A,'8-Türkiye Yıllar İhracat Birim '!$A:$H,5,0)</f>
        <v>#N/A</v>
      </c>
      <c r="BN98" s="9" t="e">
        <f>VLOOKUP($A:$A,'8-Türkiye Yıllar İhracat Birim '!$A:$H,6,0)</f>
        <v>#N/A</v>
      </c>
      <c r="BO98" s="9" t="e">
        <f>VLOOKUP($A:$A,'8-Türkiye Yıllar İhracat Birim '!$A:$H,7,0)</f>
        <v>#N/A</v>
      </c>
      <c r="BP98" s="10" t="e">
        <f>VLOOKUP($A:$A,'8-Türkiye Yıllar İhracat Birim '!$A:$H,8,0)</f>
        <v>#N/A</v>
      </c>
      <c r="BQ98" s="2">
        <f>VLOOKUP($A:$A,'9-Dünya Yıllar İthaları Birim F'!$A:$N,2,0)</f>
        <v>1000</v>
      </c>
      <c r="BR98" s="2" t="str">
        <f>VLOOKUP($A:$A,'9-Dünya Yıllar İthaları Birim F'!$A:$N,3,0)</f>
        <v>US Dollar/Tons</v>
      </c>
      <c r="BS98" s="2">
        <f>VLOOKUP($A:$A,'9-Dünya Yıllar İthaları Birim F'!$A:$N,4,0)</f>
        <v>250</v>
      </c>
      <c r="BT98" s="2" t="str">
        <f>VLOOKUP($A:$A,'9-Dünya Yıllar İthaları Birim F'!$A:$N,5,0)</f>
        <v>US Dollar/Tons</v>
      </c>
      <c r="BU98" s="2">
        <f>VLOOKUP($A:$A,'9-Dünya Yıllar İthaları Birim F'!$A:$N,6,0)</f>
        <v>4786</v>
      </c>
      <c r="BV98" s="2" t="str">
        <f>VLOOKUP($A:$A,'9-Dünya Yıllar İthaları Birim F'!$A:$N,7,0)</f>
        <v>US Dollar/Tons</v>
      </c>
      <c r="BW98" s="2">
        <f>VLOOKUP($A:$A,'9-Dünya Yıllar İthaları Birim F'!$A:$N,8,0)</f>
        <v>2656</v>
      </c>
      <c r="BX98" s="2" t="str">
        <f>VLOOKUP($A:$A,'9-Dünya Yıllar İthaları Birim F'!$A:$N,9,0)</f>
        <v>US Dollar/Tons</v>
      </c>
      <c r="BY98" s="2">
        <f>VLOOKUP($A:$A,'9-Dünya Yıllar İthaları Birim F'!$A:$N,10,0)</f>
        <v>2204</v>
      </c>
      <c r="BZ98" s="2" t="str">
        <f>VLOOKUP($A:$A,'9-Dünya Yıllar İthaları Birim F'!$A:$N,11,0)</f>
        <v>US Dollar/Tons</v>
      </c>
      <c r="CA98" s="2">
        <f>VLOOKUP($A:$A,'9-Dünya Yıllar İthaları Birim F'!$A:$N,12,0)</f>
        <v>877</v>
      </c>
      <c r="CB98" s="2">
        <f>VLOOKUP($A:$A,'9-Dünya Yıllar İthaları Birim F'!$A:$N,13,0)</f>
        <v>398</v>
      </c>
      <c r="CC98" s="2" t="str">
        <f>VLOOKUP($A:$A,'9-Dünya Yıllar İthaları Birim F'!$A:$N,14,0)</f>
        <v>Tons</v>
      </c>
    </row>
    <row r="99" spans="1:81" x14ac:dyDescent="0.3">
      <c r="A99" s="6" t="s">
        <v>108</v>
      </c>
      <c r="B99" s="11">
        <v>8</v>
      </c>
      <c r="C99" s="11">
        <v>60</v>
      </c>
      <c r="D99" s="11">
        <v>189</v>
      </c>
      <c r="E99" s="11">
        <v>424</v>
      </c>
      <c r="F99" s="50">
        <v>844</v>
      </c>
      <c r="G99" s="50">
        <f t="shared" si="2"/>
        <v>99.056603773584911</v>
      </c>
      <c r="H99" s="50">
        <f t="shared" si="3"/>
        <v>6.7235459535246844E-2</v>
      </c>
      <c r="I99" s="11" t="e">
        <f>VLOOKUP($A:$A,'2-Dünya Çeyrek Yıllar İthalatı'!$A:$G,2,0)</f>
        <v>#N/A</v>
      </c>
      <c r="J99" s="11" t="e">
        <f>VLOOKUP($A:$A,'2-Dünya Çeyrek Yıllar İthalatı'!$A:$G,3,0)</f>
        <v>#N/A</v>
      </c>
      <c r="K99" s="11" t="e">
        <f>VLOOKUP($A:$A,'2-Dünya Çeyrek Yıllar İthalatı'!$A:$G,4,0)</f>
        <v>#N/A</v>
      </c>
      <c r="L99" s="11" t="e">
        <f>VLOOKUP($A:$A,'2-Dünya Çeyrek Yıllar İthalatı'!$A:$G,5,0)</f>
        <v>#N/A</v>
      </c>
      <c r="M99" s="12" t="e">
        <f>VLOOKUP($A:$A,'2-Dünya Çeyrek Yıllar İthalatı'!$A:$G,6,0)</f>
        <v>#N/A</v>
      </c>
      <c r="N99" s="12" t="e">
        <f>VLOOKUP($A:$A,'2-Dünya Çeyrek Yıllar İthalatı'!$A:$G,7,0)</f>
        <v>#N/A</v>
      </c>
      <c r="O99" s="6">
        <f>VLOOKUP($A:$A,'3-Türkiye İhracat Göstergeleri'!$A:$P,2,0)</f>
        <v>0</v>
      </c>
      <c r="P99" s="25">
        <f>VLOOKUP($A:$A,'3-Türkiye İhracat Göstergeleri'!$A:$P,3,0)</f>
        <v>0</v>
      </c>
      <c r="Q99" s="25">
        <f>VLOOKUP($A:$A,'3-Türkiye İhracat Göstergeleri'!$A:$P,4,0)</f>
        <v>0</v>
      </c>
      <c r="R99" s="25">
        <f>VLOOKUP($A:$A,'3-Türkiye İhracat Göstergeleri'!$A:$P,5,0)</f>
        <v>0</v>
      </c>
      <c r="S99" s="25">
        <f>VLOOKUP($A:$A,'3-Türkiye İhracat Göstergeleri'!$A:$P,6,0)</f>
        <v>0</v>
      </c>
      <c r="T99" s="25">
        <f>VLOOKUP($A:$A,'3-Türkiye İhracat Göstergeleri'!$A:$P,7,0)</f>
        <v>0</v>
      </c>
      <c r="U99" s="25">
        <f>VLOOKUP($A:$A,'3-Türkiye İhracat Göstergeleri'!$A:$P,8,0)</f>
        <v>0</v>
      </c>
      <c r="V99" s="25">
        <f>VLOOKUP($A:$A,'3-Türkiye İhracat Göstergeleri'!$A:$P,9,0)</f>
        <v>0</v>
      </c>
      <c r="W99" s="25">
        <f>VLOOKUP($A:$A,'3-Türkiye İhracat Göstergeleri'!$A:$P,10,0)</f>
        <v>0</v>
      </c>
      <c r="X99" s="25">
        <f>VLOOKUP($A:$A,'3-Türkiye İhracat Göstergeleri'!$A:$P,11,0)</f>
        <v>96</v>
      </c>
      <c r="Y99" s="25">
        <f>VLOOKUP($A:$A,'3-Türkiye İhracat Göstergeleri'!$A:$P,12,0)</f>
        <v>6.7235191727840871E-2</v>
      </c>
      <c r="Z99" s="25">
        <f>VLOOKUP($A:$A,'3-Türkiye İhracat Göstergeleri'!$A:$P,13,0)</f>
        <v>213</v>
      </c>
      <c r="AA99" s="25">
        <f>VLOOKUP($A:$A,'3-Türkiye İhracat Göstergeleri'!$A:$P,14,0)</f>
        <v>6495</v>
      </c>
      <c r="AB99" s="25" t="str">
        <f>VLOOKUP($A:$A,'3-Türkiye İhracat Göstergeleri'!$A:$P,15,0)</f>
        <v>0.59</v>
      </c>
      <c r="AC99" s="25">
        <f>VLOOKUP($A:$A,'3-Türkiye İhracat Göstergeleri'!$A:$P,16,0)</f>
        <v>5</v>
      </c>
      <c r="AD99" s="25">
        <f>VLOOKUP($A:$A,'4-Dünya İthalat Göstergeleri'!$A:$M,2,0)</f>
        <v>844</v>
      </c>
      <c r="AE99" s="29">
        <f>VLOOKUP($A:$A,'4-Dünya İthalat Göstergeleri'!$A:$M,3,0)</f>
        <v>-844</v>
      </c>
      <c r="AF99" s="25">
        <f>VLOOKUP($A:$A,'4-Dünya İthalat Göstergeleri'!$A:$M,4,0)</f>
        <v>204</v>
      </c>
      <c r="AG99" s="25" t="str">
        <f>VLOOKUP($A:$A,'4-Dünya İthalat Göstergeleri'!$A:$M,5,0)</f>
        <v>Tons</v>
      </c>
      <c r="AH99" s="25">
        <f>VLOOKUP($A:$A,'4-Dünya İthalat Göstergeleri'!$A:$M,6,0)</f>
        <v>4137</v>
      </c>
      <c r="AI99" s="25">
        <f>VLOOKUP($A:$A,'4-Dünya İthalat Göstergeleri'!$A:$M,7,0)</f>
        <v>213</v>
      </c>
      <c r="AJ99" s="25">
        <f>VLOOKUP($A:$A,'4-Dünya İthalat Göstergeleri'!$A:$M,8,0)</f>
        <v>121</v>
      </c>
      <c r="AK99" s="25">
        <f>VLOOKUP($A:$A,'4-Dünya İthalat Göstergeleri'!$A:$M,9,0)</f>
        <v>99</v>
      </c>
      <c r="AL99" s="25">
        <f>VLOOKUP($A:$A,'4-Dünya İthalat Göstergeleri'!$A:$M,10,0)</f>
        <v>6.7235191727840871E-2</v>
      </c>
      <c r="AM99" s="25">
        <f>VLOOKUP($A:$A,'4-Dünya İthalat Göstergeleri'!$A:$M,11,0)</f>
        <v>6495</v>
      </c>
      <c r="AN99" s="25" t="str">
        <f>VLOOKUP($A:$A,'4-Dünya İthalat Göstergeleri'!$A:$M,12,0)</f>
        <v>0.59</v>
      </c>
      <c r="AO99" s="25">
        <f>VLOOKUP($A:$A,'4-Dünya İthalat Göstergeleri'!$A:$M,13,0)</f>
        <v>45295</v>
      </c>
      <c r="AP99" s="11" t="e">
        <f>VLOOKUP($A:$A,'5-Dünya Yıllar İhracatı'!$A:$H,2,0)</f>
        <v>#N/A</v>
      </c>
      <c r="AQ99" s="11" t="e">
        <f>VLOOKUP($A:$A,'5-Dünya Yıllar İhracatı'!$A:$H,3,0)</f>
        <v>#N/A</v>
      </c>
      <c r="AR99" s="11" t="e">
        <f>VLOOKUP($A:$A,'5-Dünya Yıllar İhracatı'!$A:$H,4,0)</f>
        <v>#N/A</v>
      </c>
      <c r="AS99" s="11" t="e">
        <f>VLOOKUP($A:$A,'5-Dünya Yıllar İhracatı'!$A:$H,5,0)</f>
        <v>#N/A</v>
      </c>
      <c r="AT99" s="12" t="e">
        <f>VLOOKUP($A:$A,'5-Dünya Yıllar İhracatı'!$A:$H,6,0)</f>
        <v>#N/A</v>
      </c>
      <c r="AU99" s="12" t="e">
        <f>VLOOKUP($A:$A,'5-Dünya Yıllar İhracatı'!$A:$H,7,0)</f>
        <v>#N/A</v>
      </c>
      <c r="AV99" s="12" t="e">
        <f>VLOOKUP($A:$A,'5-Dünya Yıllar İhracatı'!$A:$H,8,0)</f>
        <v>#N/A</v>
      </c>
      <c r="AW99" s="11" t="e">
        <f>VLOOKUP($A:$A,'6-Türkiye Yıllar İhracatı'!$A:$H,2,0)</f>
        <v>#N/A</v>
      </c>
      <c r="AX99" s="11" t="e">
        <f>VLOOKUP($A:$A,'6-Türkiye Yıllar İhracatı'!$A:$H,3,0)</f>
        <v>#N/A</v>
      </c>
      <c r="AY99" s="11" t="e">
        <f>VLOOKUP($A:$A,'6-Türkiye Yıllar İhracatı'!$A:$H,4,0)</f>
        <v>#N/A</v>
      </c>
      <c r="AZ99" s="11" t="e">
        <f>VLOOKUP($A:$A,'6-Türkiye Yıllar İhracatı'!$A:$H,5,0)</f>
        <v>#N/A</v>
      </c>
      <c r="BA99" s="12" t="e">
        <f>VLOOKUP($A:$A,'6-Türkiye Yıllar İhracatı'!$A:$H,6,0)</f>
        <v>#N/A</v>
      </c>
      <c r="BB99" s="11" t="e">
        <f>VLOOKUP($A:$A,'6-Türkiye Yıllar İhracatı'!$A:$H,7,0)</f>
        <v>#N/A</v>
      </c>
      <c r="BC99" s="12" t="e">
        <f>VLOOKUP($A:$A,'6-Türkiye Yıllar İhracatı'!$A:$H,8,0)</f>
        <v>#N/A</v>
      </c>
      <c r="BD99" s="11" t="e">
        <f>VLOOKUP($A:$A,'7-Türkiye Çeyrek Yıllar İhracat'!$A:$G,2,0)</f>
        <v>#N/A</v>
      </c>
      <c r="BE99" s="11" t="e">
        <f>VLOOKUP($A:$A,'7-Türkiye Çeyrek Yıllar İhracat'!$A:$G,3,0)</f>
        <v>#N/A</v>
      </c>
      <c r="BF99" s="11" t="e">
        <f>VLOOKUP($A:$A,'7-Türkiye Çeyrek Yıllar İhracat'!$A:$G,4,0)</f>
        <v>#N/A</v>
      </c>
      <c r="BG99" s="11" t="e">
        <f>VLOOKUP($A:$A,'7-Türkiye Çeyrek Yıllar İhracat'!$A:$G,5,0)</f>
        <v>#N/A</v>
      </c>
      <c r="BH99" s="12" t="e">
        <f>VLOOKUP($A:$A,'7-Türkiye Çeyrek Yıllar İhracat'!$A:$G,6,0)</f>
        <v>#N/A</v>
      </c>
      <c r="BI99" s="12" t="e">
        <f>VLOOKUP($A:$A,'7-Türkiye Çeyrek Yıllar İhracat'!$A:$G,7,0)</f>
        <v>#N/A</v>
      </c>
      <c r="BJ99" s="11" t="e">
        <f>VLOOKUP($A:$A,'8-Türkiye Yıllar İhracat Birim '!$A:$H,2,0)</f>
        <v>#N/A</v>
      </c>
      <c r="BK99" s="11" t="e">
        <f>VLOOKUP($A:$A,'8-Türkiye Yıllar İhracat Birim '!$A:$H,3,0)</f>
        <v>#N/A</v>
      </c>
      <c r="BL99" s="11" t="e">
        <f>VLOOKUP($A:$A,'8-Türkiye Yıllar İhracat Birim '!$A:$H,4,0)</f>
        <v>#N/A</v>
      </c>
      <c r="BM99" s="11" t="e">
        <f>VLOOKUP($A:$A,'8-Türkiye Yıllar İhracat Birim '!$A:$H,5,0)</f>
        <v>#N/A</v>
      </c>
      <c r="BN99" s="11" t="e">
        <f>VLOOKUP($A:$A,'8-Türkiye Yıllar İhracat Birim '!$A:$H,6,0)</f>
        <v>#N/A</v>
      </c>
      <c r="BO99" s="11" t="e">
        <f>VLOOKUP($A:$A,'8-Türkiye Yıllar İhracat Birim '!$A:$H,7,0)</f>
        <v>#N/A</v>
      </c>
      <c r="BP99" s="12" t="e">
        <f>VLOOKUP($A:$A,'8-Türkiye Yıllar İhracat Birim '!$A:$H,8,0)</f>
        <v>#N/A</v>
      </c>
      <c r="BQ99" s="2">
        <f>VLOOKUP($A:$A,'9-Dünya Yıllar İthaları Birim F'!$A:$N,2,0)</f>
        <v>1143</v>
      </c>
      <c r="BR99" s="2" t="str">
        <f>VLOOKUP($A:$A,'9-Dünya Yıllar İthaları Birim F'!$A:$N,3,0)</f>
        <v>US Dollar/Tons</v>
      </c>
      <c r="BS99" s="2">
        <f>VLOOKUP($A:$A,'9-Dünya Yıllar İthaları Birim F'!$A:$N,4,0)</f>
        <v>1364</v>
      </c>
      <c r="BT99" s="2" t="str">
        <f>VLOOKUP($A:$A,'9-Dünya Yıllar İthaları Birim F'!$A:$N,5,0)</f>
        <v>US Dollar/Tons</v>
      </c>
      <c r="BU99" s="2">
        <f>VLOOKUP($A:$A,'9-Dünya Yıllar İthaları Birim F'!$A:$N,6,0)</f>
        <v>2953</v>
      </c>
      <c r="BV99" s="2" t="str">
        <f>VLOOKUP($A:$A,'9-Dünya Yıllar İthaları Birim F'!$A:$N,7,0)</f>
        <v>US Dollar/Tons</v>
      </c>
      <c r="BW99" s="2">
        <f>VLOOKUP($A:$A,'9-Dünya Yıllar İthaları Birim F'!$A:$N,8,0)</f>
        <v>2904</v>
      </c>
      <c r="BX99" s="2" t="str">
        <f>VLOOKUP($A:$A,'9-Dünya Yıllar İthaları Birim F'!$A:$N,9,0)</f>
        <v>US Dollar/Tons</v>
      </c>
      <c r="BY99" s="2">
        <f>VLOOKUP($A:$A,'9-Dünya Yıllar İthaları Birim F'!$A:$N,10,0)</f>
        <v>4137</v>
      </c>
      <c r="BZ99" s="2" t="str">
        <f>VLOOKUP($A:$A,'9-Dünya Yıllar İthaları Birim F'!$A:$N,11,0)</f>
        <v>US Dollar/Tons</v>
      </c>
      <c r="CA99" s="2">
        <f>VLOOKUP($A:$A,'9-Dünya Yıllar İthaları Birim F'!$A:$N,12,0)</f>
        <v>844</v>
      </c>
      <c r="CB99" s="2">
        <f>VLOOKUP($A:$A,'9-Dünya Yıllar İthaları Birim F'!$A:$N,13,0)</f>
        <v>204</v>
      </c>
      <c r="CC99" s="2" t="str">
        <f>VLOOKUP($A:$A,'9-Dünya Yıllar İthaları Birim F'!$A:$N,14,0)</f>
        <v>Tons</v>
      </c>
    </row>
    <row r="100" spans="1:81" x14ac:dyDescent="0.3">
      <c r="A100" s="8" t="s">
        <v>109</v>
      </c>
      <c r="B100" s="9">
        <v>0</v>
      </c>
      <c r="C100" s="13">
        <v>69180</v>
      </c>
      <c r="D100" s="13">
        <v>19666</v>
      </c>
      <c r="E100" s="13">
        <v>815</v>
      </c>
      <c r="F100" s="51">
        <v>827</v>
      </c>
      <c r="G100" s="51">
        <f t="shared" si="2"/>
        <v>1.4723926380368098</v>
      </c>
      <c r="H100" s="51">
        <f t="shared" si="3"/>
        <v>6.5881190800532147E-2</v>
      </c>
      <c r="I100" s="9" t="e">
        <f>VLOOKUP($A:$A,'2-Dünya Çeyrek Yıllar İthalatı'!$A:$G,2,0)</f>
        <v>#N/A</v>
      </c>
      <c r="J100" s="9" t="e">
        <f>VLOOKUP($A:$A,'2-Dünya Çeyrek Yıllar İthalatı'!$A:$G,3,0)</f>
        <v>#N/A</v>
      </c>
      <c r="K100" s="9" t="e">
        <f>VLOOKUP($A:$A,'2-Dünya Çeyrek Yıllar İthalatı'!$A:$G,4,0)</f>
        <v>#N/A</v>
      </c>
      <c r="L100" s="9" t="e">
        <f>VLOOKUP($A:$A,'2-Dünya Çeyrek Yıllar İthalatı'!$A:$G,5,0)</f>
        <v>#N/A</v>
      </c>
      <c r="M100" s="10" t="e">
        <f>VLOOKUP($A:$A,'2-Dünya Çeyrek Yıllar İthalatı'!$A:$G,6,0)</f>
        <v>#N/A</v>
      </c>
      <c r="N100" s="10" t="e">
        <f>VLOOKUP($A:$A,'2-Dünya Çeyrek Yıllar İthalatı'!$A:$G,7,0)</f>
        <v>#N/A</v>
      </c>
      <c r="O100" s="8">
        <f>VLOOKUP($A:$A,'3-Türkiye İhracat Göstergeleri'!$A:$P,2,0)</f>
        <v>0</v>
      </c>
      <c r="P100" s="27">
        <f>VLOOKUP($A:$A,'3-Türkiye İhracat Göstergeleri'!$A:$P,3,0)</f>
        <v>0</v>
      </c>
      <c r="Q100" s="27">
        <f>VLOOKUP($A:$A,'3-Türkiye İhracat Göstergeleri'!$A:$P,4,0)</f>
        <v>0</v>
      </c>
      <c r="R100" s="27">
        <f>VLOOKUP($A:$A,'3-Türkiye İhracat Göstergeleri'!$A:$P,5,0)</f>
        <v>0</v>
      </c>
      <c r="S100" s="27">
        <f>VLOOKUP($A:$A,'3-Türkiye İhracat Göstergeleri'!$A:$P,6,0)</f>
        <v>0</v>
      </c>
      <c r="T100" s="27">
        <f>VLOOKUP($A:$A,'3-Türkiye İhracat Göstergeleri'!$A:$P,7,0)</f>
        <v>0</v>
      </c>
      <c r="U100" s="27">
        <f>VLOOKUP($A:$A,'3-Türkiye İhracat Göstergeleri'!$A:$P,8,0)</f>
        <v>0</v>
      </c>
      <c r="V100" s="27">
        <f>VLOOKUP($A:$A,'3-Türkiye İhracat Göstergeleri'!$A:$P,9,0)</f>
        <v>0</v>
      </c>
      <c r="W100" s="27">
        <f>VLOOKUP($A:$A,'3-Türkiye İhracat Göstergeleri'!$A:$P,10,0)</f>
        <v>0</v>
      </c>
      <c r="X100" s="27">
        <f>VLOOKUP($A:$A,'3-Türkiye İhracat Göstergeleri'!$A:$P,11,0)</f>
        <v>97</v>
      </c>
      <c r="Y100" s="27">
        <f>VLOOKUP($A:$A,'3-Türkiye İhracat Göstergeleri'!$A:$P,12,0)</f>
        <v>6.5960590936791755E-2</v>
      </c>
      <c r="Z100" s="27">
        <f>VLOOKUP($A:$A,'3-Türkiye İhracat Göstergeleri'!$A:$P,13,0)</f>
        <v>-76</v>
      </c>
      <c r="AA100" s="27">
        <f>VLOOKUP($A:$A,'3-Türkiye İhracat Göstergeleri'!$A:$P,14,0)</f>
        <v>1456</v>
      </c>
      <c r="AB100" s="27" t="str">
        <f>VLOOKUP($A:$A,'3-Türkiye İhracat Göstergeleri'!$A:$P,15,0)</f>
        <v>0.76</v>
      </c>
      <c r="AC100" s="27">
        <f>VLOOKUP($A:$A,'3-Türkiye İhracat Göstergeleri'!$A:$P,16,0)</f>
        <v>45779</v>
      </c>
      <c r="AD100" s="38">
        <f>VLOOKUP($A:$A,'4-Dünya İthalat Göstergeleri'!$A:$M,2,0)</f>
        <v>828</v>
      </c>
      <c r="AE100" s="28">
        <f>VLOOKUP($A:$A,'4-Dünya İthalat Göstergeleri'!$A:$M,3,0)</f>
        <v>-823</v>
      </c>
      <c r="AF100" s="38">
        <f>VLOOKUP($A:$A,'4-Dünya İthalat Göstergeleri'!$A:$M,4,0)</f>
        <v>494</v>
      </c>
      <c r="AG100" s="38" t="str">
        <f>VLOOKUP($A:$A,'4-Dünya İthalat Göstergeleri'!$A:$M,5,0)</f>
        <v>Tons</v>
      </c>
      <c r="AH100" s="38">
        <f>VLOOKUP($A:$A,'4-Dünya İthalat Göstergeleri'!$A:$M,6,0)</f>
        <v>1676</v>
      </c>
      <c r="AI100" s="38">
        <f>VLOOKUP($A:$A,'4-Dünya İthalat Göstergeleri'!$A:$M,7,0)</f>
        <v>-76</v>
      </c>
      <c r="AJ100" s="38">
        <f>VLOOKUP($A:$A,'4-Dünya İthalat Göstergeleri'!$A:$M,8,0)</f>
        <v>44</v>
      </c>
      <c r="AK100" s="38">
        <f>VLOOKUP($A:$A,'4-Dünya İthalat Göstergeleri'!$A:$M,9,0)</f>
        <v>1</v>
      </c>
      <c r="AL100" s="38">
        <f>VLOOKUP($A:$A,'4-Dünya İthalat Göstergeleri'!$A:$M,10,0)</f>
        <v>6.5960590936791755E-2</v>
      </c>
      <c r="AM100" s="38">
        <f>VLOOKUP($A:$A,'4-Dünya İthalat Göstergeleri'!$A:$M,11,0)</f>
        <v>1456</v>
      </c>
      <c r="AN100" s="38" t="str">
        <f>VLOOKUP($A:$A,'4-Dünya İthalat Göstergeleri'!$A:$M,12,0)</f>
        <v>0.76</v>
      </c>
      <c r="AO100" s="38">
        <f>VLOOKUP($A:$A,'4-Dünya İthalat Göstergeleri'!$A:$M,13,0)</f>
        <v>45414</v>
      </c>
      <c r="AP100" s="9">
        <f>VLOOKUP($A:$A,'5-Dünya Yıllar İhracatı'!$A:$H,2,0)</f>
        <v>0</v>
      </c>
      <c r="AQ100" s="9">
        <f>VLOOKUP($A:$A,'5-Dünya Yıllar İhracatı'!$A:$H,3,0)</f>
        <v>0</v>
      </c>
      <c r="AR100" s="9">
        <f>VLOOKUP($A:$A,'5-Dünya Yıllar İhracatı'!$A:$H,4,0)</f>
        <v>0</v>
      </c>
      <c r="AS100" s="9">
        <f>VLOOKUP($A:$A,'5-Dünya Yıllar İhracatı'!$A:$H,5,0)</f>
        <v>0</v>
      </c>
      <c r="AT100" s="10">
        <f>VLOOKUP($A:$A,'5-Dünya Yıllar İhracatı'!$A:$H,6,0)</f>
        <v>5</v>
      </c>
      <c r="AU100" s="10">
        <f>VLOOKUP($A:$A,'5-Dünya Yıllar İhracatı'!$A:$H,7,0)</f>
        <v>100</v>
      </c>
      <c r="AV100" s="10">
        <f>VLOOKUP($A:$A,'5-Dünya Yıllar İhracatı'!$A:$H,8,0)</f>
        <v>4.6201369593400226E-4</v>
      </c>
      <c r="AW100" s="9" t="e">
        <f>VLOOKUP($A:$A,'6-Türkiye Yıllar İhracatı'!$A:$H,2,0)</f>
        <v>#N/A</v>
      </c>
      <c r="AX100" s="9" t="e">
        <f>VLOOKUP($A:$A,'6-Türkiye Yıllar İhracatı'!$A:$H,3,0)</f>
        <v>#N/A</v>
      </c>
      <c r="AY100" s="9" t="e">
        <f>VLOOKUP($A:$A,'6-Türkiye Yıllar İhracatı'!$A:$H,4,0)</f>
        <v>#N/A</v>
      </c>
      <c r="AZ100" s="9" t="e">
        <f>VLOOKUP($A:$A,'6-Türkiye Yıllar İhracatı'!$A:$H,5,0)</f>
        <v>#N/A</v>
      </c>
      <c r="BA100" s="10" t="e">
        <f>VLOOKUP($A:$A,'6-Türkiye Yıllar İhracatı'!$A:$H,6,0)</f>
        <v>#N/A</v>
      </c>
      <c r="BB100" s="9" t="e">
        <f>VLOOKUP($A:$A,'6-Türkiye Yıllar İhracatı'!$A:$H,7,0)</f>
        <v>#N/A</v>
      </c>
      <c r="BC100" s="10" t="e">
        <f>VLOOKUP($A:$A,'6-Türkiye Yıllar İhracatı'!$A:$H,8,0)</f>
        <v>#N/A</v>
      </c>
      <c r="BD100" s="9" t="e">
        <f>VLOOKUP($A:$A,'7-Türkiye Çeyrek Yıllar İhracat'!$A:$G,2,0)</f>
        <v>#N/A</v>
      </c>
      <c r="BE100" s="9" t="e">
        <f>VLOOKUP($A:$A,'7-Türkiye Çeyrek Yıllar İhracat'!$A:$G,3,0)</f>
        <v>#N/A</v>
      </c>
      <c r="BF100" s="9" t="e">
        <f>VLOOKUP($A:$A,'7-Türkiye Çeyrek Yıllar İhracat'!$A:$G,4,0)</f>
        <v>#N/A</v>
      </c>
      <c r="BG100" s="9" t="e">
        <f>VLOOKUP($A:$A,'7-Türkiye Çeyrek Yıllar İhracat'!$A:$G,5,0)</f>
        <v>#N/A</v>
      </c>
      <c r="BH100" s="10" t="e">
        <f>VLOOKUP($A:$A,'7-Türkiye Çeyrek Yıllar İhracat'!$A:$G,6,0)</f>
        <v>#N/A</v>
      </c>
      <c r="BI100" s="12" t="e">
        <f>VLOOKUP($A:$A,'7-Türkiye Çeyrek Yıllar İhracat'!$A:$G,7,0)</f>
        <v>#N/A</v>
      </c>
      <c r="BJ100" s="9" t="e">
        <f>VLOOKUP($A:$A,'8-Türkiye Yıllar İhracat Birim '!$A:$H,2,0)</f>
        <v>#N/A</v>
      </c>
      <c r="BK100" s="9" t="e">
        <f>VLOOKUP($A:$A,'8-Türkiye Yıllar İhracat Birim '!$A:$H,3,0)</f>
        <v>#N/A</v>
      </c>
      <c r="BL100" s="9" t="e">
        <f>VLOOKUP($A:$A,'8-Türkiye Yıllar İhracat Birim '!$A:$H,4,0)</f>
        <v>#N/A</v>
      </c>
      <c r="BM100" s="9" t="e">
        <f>VLOOKUP($A:$A,'8-Türkiye Yıllar İhracat Birim '!$A:$H,5,0)</f>
        <v>#N/A</v>
      </c>
      <c r="BN100" s="9" t="e">
        <f>VLOOKUP($A:$A,'8-Türkiye Yıllar İhracat Birim '!$A:$H,6,0)</f>
        <v>#N/A</v>
      </c>
      <c r="BO100" s="9" t="e">
        <f>VLOOKUP($A:$A,'8-Türkiye Yıllar İhracat Birim '!$A:$H,7,0)</f>
        <v>#N/A</v>
      </c>
      <c r="BP100" s="10" t="e">
        <f>VLOOKUP($A:$A,'8-Türkiye Yıllar İhracat Birim '!$A:$H,8,0)</f>
        <v>#N/A</v>
      </c>
      <c r="BQ100" s="2">
        <f>VLOOKUP($A:$A,'9-Dünya Yıllar İthaları Birim F'!$A:$N,2,0)</f>
        <v>0</v>
      </c>
      <c r="BR100" s="2">
        <f>VLOOKUP($A:$A,'9-Dünya Yıllar İthaları Birim F'!$A:$N,3,0)</f>
        <v>0</v>
      </c>
      <c r="BS100" s="2">
        <f>VLOOKUP($A:$A,'9-Dünya Yıllar İthaları Birim F'!$A:$N,4,0)</f>
        <v>0</v>
      </c>
      <c r="BT100" s="2">
        <f>VLOOKUP($A:$A,'9-Dünya Yıllar İthaları Birim F'!$A:$N,5,0)</f>
        <v>0</v>
      </c>
      <c r="BU100" s="2">
        <f>VLOOKUP($A:$A,'9-Dünya Yıllar İthaları Birim F'!$A:$N,6,0)</f>
        <v>4128</v>
      </c>
      <c r="BV100" s="2" t="str">
        <f>VLOOKUP($A:$A,'9-Dünya Yıllar İthaları Birim F'!$A:$N,7,0)</f>
        <v>US Dollar/Tons</v>
      </c>
      <c r="BW100" s="2">
        <f>VLOOKUP($A:$A,'9-Dünya Yıllar İthaları Birim F'!$A:$N,8,0)</f>
        <v>1334</v>
      </c>
      <c r="BX100" s="2" t="str">
        <f>VLOOKUP($A:$A,'9-Dünya Yıllar İthaları Birim F'!$A:$N,9,0)</f>
        <v>US Dollar/Tons</v>
      </c>
      <c r="BY100" s="2">
        <f>VLOOKUP($A:$A,'9-Dünya Yıllar İthaları Birim F'!$A:$N,10,0)</f>
        <v>1674</v>
      </c>
      <c r="BZ100" s="2" t="str">
        <f>VLOOKUP($A:$A,'9-Dünya Yıllar İthaları Birim F'!$A:$N,11,0)</f>
        <v>US Dollar/Tons</v>
      </c>
      <c r="CA100" s="2">
        <f>VLOOKUP($A:$A,'9-Dünya Yıllar İthaları Birim F'!$A:$N,12,0)</f>
        <v>827</v>
      </c>
      <c r="CB100" s="2">
        <f>VLOOKUP($A:$A,'9-Dünya Yıllar İthaları Birim F'!$A:$N,13,0)</f>
        <v>494</v>
      </c>
      <c r="CC100" s="2" t="str">
        <f>VLOOKUP($A:$A,'9-Dünya Yıllar İthaları Birim F'!$A:$N,14,0)</f>
        <v>Tons</v>
      </c>
    </row>
    <row r="101" spans="1:81" x14ac:dyDescent="0.3">
      <c r="A101" s="6" t="s">
        <v>110</v>
      </c>
      <c r="B101" s="11">
        <v>898</v>
      </c>
      <c r="C101" s="11">
        <v>877</v>
      </c>
      <c r="D101" s="11">
        <v>1848</v>
      </c>
      <c r="E101" s="11">
        <v>1423</v>
      </c>
      <c r="F101" s="50">
        <v>796</v>
      </c>
      <c r="G101" s="50">
        <f t="shared" si="2"/>
        <v>-44.061841180604354</v>
      </c>
      <c r="H101" s="50">
        <f t="shared" si="3"/>
        <v>6.3411641931346546E-2</v>
      </c>
      <c r="I101" s="11">
        <f>VLOOKUP($A:$A,'2-Dünya Çeyrek Yıllar İthalatı'!$A:$G,2,0)</f>
        <v>200</v>
      </c>
      <c r="J101" s="11">
        <f>VLOOKUP($A:$A,'2-Dünya Çeyrek Yıllar İthalatı'!$A:$G,3,0)</f>
        <v>183</v>
      </c>
      <c r="K101" s="11">
        <f>VLOOKUP($A:$A,'2-Dünya Çeyrek Yıllar İthalatı'!$A:$G,4,0)</f>
        <v>467</v>
      </c>
      <c r="L101" s="11">
        <f>VLOOKUP($A:$A,'2-Dünya Çeyrek Yıllar İthalatı'!$A:$G,5,0)</f>
        <v>592</v>
      </c>
      <c r="M101" s="12">
        <f>VLOOKUP($A:$A,'2-Dünya Çeyrek Yıllar İthalatı'!$A:$G,6,0)</f>
        <v>132</v>
      </c>
      <c r="N101" s="12">
        <f>VLOOKUP($A:$A,'2-Dünya Çeyrek Yıllar İthalatı'!$A:$G,7,0)</f>
        <v>-34</v>
      </c>
      <c r="O101" s="6">
        <f>VLOOKUP($A:$A,'3-Türkiye İhracat Göstergeleri'!$A:$P,2,0)</f>
        <v>177</v>
      </c>
      <c r="P101" s="25">
        <f>VLOOKUP($A:$A,'3-Türkiye İhracat Göstergeleri'!$A:$P,3,0)</f>
        <v>177</v>
      </c>
      <c r="Q101" s="25">
        <f>VLOOKUP($A:$A,'3-Türkiye İhracat Göstergeleri'!$A:$P,4,0)</f>
        <v>0.23358935782722307</v>
      </c>
      <c r="R101" s="25">
        <f>VLOOKUP($A:$A,'3-Türkiye İhracat Göstergeleri'!$A:$P,5,0)</f>
        <v>79</v>
      </c>
      <c r="S101" s="25" t="str">
        <f>VLOOKUP($A:$A,'3-Türkiye İhracat Göstergeleri'!$A:$P,6,0)</f>
        <v>Tons</v>
      </c>
      <c r="T101" s="25">
        <f>VLOOKUP($A:$A,'3-Türkiye İhracat Göstergeleri'!$A:$P,7,0)</f>
        <v>2241</v>
      </c>
      <c r="U101" s="25">
        <f>VLOOKUP($A:$A,'3-Türkiye İhracat Göstergeleri'!$A:$P,8,0)</f>
        <v>-3</v>
      </c>
      <c r="V101" s="25">
        <f>VLOOKUP($A:$A,'3-Türkiye İhracat Göstergeleri'!$A:$P,9,0)</f>
        <v>-7</v>
      </c>
      <c r="W101" s="25">
        <f>VLOOKUP($A:$A,'3-Türkiye İhracat Göstergeleri'!$A:$P,10,0)</f>
        <v>125</v>
      </c>
      <c r="X101" s="25">
        <f>VLOOKUP($A:$A,'3-Türkiye İhracat Göstergeleri'!$A:$P,11,0)</f>
        <v>98</v>
      </c>
      <c r="Y101" s="25">
        <f>VLOOKUP($A:$A,'3-Türkiye İhracat Göstergeleri'!$A:$P,12,0)</f>
        <v>6.3411389354693523E-2</v>
      </c>
      <c r="Z101" s="25">
        <f>VLOOKUP($A:$A,'3-Türkiye İhracat Göstergeleri'!$A:$P,13,0)</f>
        <v>2</v>
      </c>
      <c r="AA101" s="25">
        <f>VLOOKUP($A:$A,'3-Türkiye İhracat Göstergeleri'!$A:$P,14,0)</f>
        <v>2658</v>
      </c>
      <c r="AB101" s="25" t="str">
        <f>VLOOKUP($A:$A,'3-Türkiye İhracat Göstergeleri'!$A:$P,15,0)</f>
        <v>0.19</v>
      </c>
      <c r="AC101" s="25">
        <f>VLOOKUP($A:$A,'3-Türkiye İhracat Göstergeleri'!$A:$P,16,0)</f>
        <v>0</v>
      </c>
      <c r="AD101" s="25">
        <f>VLOOKUP($A:$A,'4-Dünya İthalat Göstergeleri'!$A:$M,2,0)</f>
        <v>796</v>
      </c>
      <c r="AE101" s="29">
        <f>VLOOKUP($A:$A,'4-Dünya İthalat Göstergeleri'!$A:$M,3,0)</f>
        <v>-651</v>
      </c>
      <c r="AF101" s="25">
        <f>VLOOKUP($A:$A,'4-Dünya İthalat Göstergeleri'!$A:$M,4,0)</f>
        <v>262</v>
      </c>
      <c r="AG101" s="25" t="str">
        <f>VLOOKUP($A:$A,'4-Dünya İthalat Göstergeleri'!$A:$M,5,0)</f>
        <v>Tons</v>
      </c>
      <c r="AH101" s="25">
        <f>VLOOKUP($A:$A,'4-Dünya İthalat Göstergeleri'!$A:$M,6,0)</f>
        <v>3038</v>
      </c>
      <c r="AI101" s="25">
        <f>VLOOKUP($A:$A,'4-Dünya İthalat Göstergeleri'!$A:$M,7,0)</f>
        <v>2</v>
      </c>
      <c r="AJ101" s="25">
        <f>VLOOKUP($A:$A,'4-Dünya İthalat Göstergeleri'!$A:$M,8,0)</f>
        <v>-9</v>
      </c>
      <c r="AK101" s="25">
        <f>VLOOKUP($A:$A,'4-Dünya İthalat Göstergeleri'!$A:$M,9,0)</f>
        <v>-44</v>
      </c>
      <c r="AL101" s="25">
        <f>VLOOKUP($A:$A,'4-Dünya İthalat Göstergeleri'!$A:$M,10,0)</f>
        <v>6.3411389354693523E-2</v>
      </c>
      <c r="AM101" s="25">
        <f>VLOOKUP($A:$A,'4-Dünya İthalat Göstergeleri'!$A:$M,11,0)</f>
        <v>2658</v>
      </c>
      <c r="AN101" s="25" t="str">
        <f>VLOOKUP($A:$A,'4-Dünya İthalat Göstergeleri'!$A:$M,12,0)</f>
        <v>0.19</v>
      </c>
      <c r="AO101" s="25">
        <f>VLOOKUP($A:$A,'4-Dünya İthalat Göstergeleri'!$A:$M,13,0)</f>
        <v>45506</v>
      </c>
      <c r="AP101" s="11">
        <f>VLOOKUP($A:$A,'5-Dünya Yıllar İhracatı'!$A:$H,2,0)</f>
        <v>68</v>
      </c>
      <c r="AQ101" s="11">
        <f>VLOOKUP($A:$A,'5-Dünya Yıllar İhracatı'!$A:$H,3,0)</f>
        <v>0</v>
      </c>
      <c r="AR101" s="11">
        <f>VLOOKUP($A:$A,'5-Dünya Yıllar İhracatı'!$A:$H,4,0)</f>
        <v>114</v>
      </c>
      <c r="AS101" s="11">
        <f>VLOOKUP($A:$A,'5-Dünya Yıllar İhracatı'!$A:$H,5,0)</f>
        <v>379</v>
      </c>
      <c r="AT101" s="12">
        <f>VLOOKUP($A:$A,'5-Dünya Yıllar İhracatı'!$A:$H,6,0)</f>
        <v>145</v>
      </c>
      <c r="AU101" s="12">
        <f>VLOOKUP($A:$A,'5-Dünya Yıllar İhracatı'!$A:$H,7,0)</f>
        <v>-61.741424802110821</v>
      </c>
      <c r="AV101" s="12">
        <f>VLOOKUP($A:$A,'5-Dünya Yıllar İhracatı'!$A:$H,8,0)</f>
        <v>1.3398397182086066E-2</v>
      </c>
      <c r="AW101" s="11">
        <f>VLOOKUP($A:$A,'6-Türkiye Yıllar İhracatı'!$A:$H,2,0)</f>
        <v>130</v>
      </c>
      <c r="AX101" s="11">
        <f>VLOOKUP($A:$A,'6-Türkiye Yıllar İhracatı'!$A:$H,3,0)</f>
        <v>188</v>
      </c>
      <c r="AY101" s="11">
        <f>VLOOKUP($A:$A,'6-Türkiye Yıllar İhracatı'!$A:$H,4,0)</f>
        <v>44</v>
      </c>
      <c r="AZ101" s="11">
        <f>VLOOKUP($A:$A,'6-Türkiye Yıllar İhracatı'!$A:$H,5,0)</f>
        <v>79</v>
      </c>
      <c r="BA101" s="12">
        <f>VLOOKUP($A:$A,'6-Türkiye Yıllar İhracatı'!$A:$H,6,0)</f>
        <v>177</v>
      </c>
      <c r="BB101" s="11">
        <f>VLOOKUP($A:$A,'6-Türkiye Yıllar İhracatı'!$A:$H,7,0)</f>
        <v>124.0506329113924</v>
      </c>
      <c r="BC101" s="12">
        <f>VLOOKUP($A:$A,'6-Türkiye Yıllar İhracatı'!$A:$H,8,0)</f>
        <v>0.23358935782722307</v>
      </c>
      <c r="BD101" s="11">
        <f>VLOOKUP($A:$A,'7-Türkiye Çeyrek Yıllar İhracat'!$A:$G,2,0)</f>
        <v>62</v>
      </c>
      <c r="BE101" s="11">
        <f>VLOOKUP($A:$A,'7-Türkiye Çeyrek Yıllar İhracat'!$A:$G,3,0)</f>
        <v>79</v>
      </c>
      <c r="BF101" s="11">
        <f>VLOOKUP($A:$A,'7-Türkiye Çeyrek Yıllar İhracat'!$A:$G,4,0)</f>
        <v>169</v>
      </c>
      <c r="BG101" s="11">
        <f>VLOOKUP($A:$A,'7-Türkiye Çeyrek Yıllar İhracat'!$A:$G,5,0)</f>
        <v>42</v>
      </c>
      <c r="BH101" s="12">
        <f>VLOOKUP($A:$A,'7-Türkiye Çeyrek Yıllar İhracat'!$A:$G,6,0)</f>
        <v>55</v>
      </c>
      <c r="BI101" s="12">
        <f>VLOOKUP($A:$A,'7-Türkiye Çeyrek Yıllar İhracat'!$A:$G,7,0)</f>
        <v>-11.29032258064516</v>
      </c>
      <c r="BJ101" s="11">
        <f>VLOOKUP($A:$A,'8-Türkiye Yıllar İhracat Birim '!$A:$H,2,0)</f>
        <v>2031</v>
      </c>
      <c r="BK101" s="11">
        <f>VLOOKUP($A:$A,'8-Türkiye Yıllar İhracat Birim '!$A:$H,3,0)</f>
        <v>2112</v>
      </c>
      <c r="BL101" s="11">
        <f>VLOOKUP($A:$A,'8-Türkiye Yıllar İhracat Birim '!$A:$H,4,0)</f>
        <v>3143</v>
      </c>
      <c r="BM101" s="11">
        <f>VLOOKUP($A:$A,'8-Türkiye Yıllar İhracat Birim '!$A:$H,5,0)</f>
        <v>2724</v>
      </c>
      <c r="BN101" s="11">
        <f>VLOOKUP($A:$A,'8-Türkiye Yıllar İhracat Birim '!$A:$H,6,0)</f>
        <v>2241</v>
      </c>
      <c r="BO101" s="11">
        <f>VLOOKUP($A:$A,'8-Türkiye Yıllar İhracat Birim '!$A:$H,7,0)</f>
        <v>177</v>
      </c>
      <c r="BP101" s="12">
        <f>VLOOKUP($A:$A,'8-Türkiye Yıllar İhracat Birim '!$A:$H,8,0)</f>
        <v>79</v>
      </c>
      <c r="BQ101" s="2">
        <f>VLOOKUP($A:$A,'9-Dünya Yıllar İthaları Birim F'!$A:$N,2,0)</f>
        <v>2308</v>
      </c>
      <c r="BR101" s="2" t="str">
        <f>VLOOKUP($A:$A,'9-Dünya Yıllar İthaları Birim F'!$A:$N,3,0)</f>
        <v>US Dollar/Tons</v>
      </c>
      <c r="BS101" s="2">
        <f>VLOOKUP($A:$A,'9-Dünya Yıllar İthaları Birim F'!$A:$N,4,0)</f>
        <v>0</v>
      </c>
      <c r="BT101" s="2">
        <f>VLOOKUP($A:$A,'9-Dünya Yıllar İthaları Birim F'!$A:$N,5,0)</f>
        <v>0</v>
      </c>
      <c r="BU101" s="2">
        <f>VLOOKUP($A:$A,'9-Dünya Yıllar İthaları Birim F'!$A:$N,6,0)</f>
        <v>3254</v>
      </c>
      <c r="BV101" s="2" t="str">
        <f>VLOOKUP($A:$A,'9-Dünya Yıllar İthaları Birim F'!$A:$N,7,0)</f>
        <v>US Dollar/Tons</v>
      </c>
      <c r="BW101" s="2">
        <f>VLOOKUP($A:$A,'9-Dünya Yıllar İthaları Birim F'!$A:$N,8,0)</f>
        <v>3479</v>
      </c>
      <c r="BX101" s="2" t="str">
        <f>VLOOKUP($A:$A,'9-Dünya Yıllar İthaları Birim F'!$A:$N,9,0)</f>
        <v>US Dollar/Tons</v>
      </c>
      <c r="BY101" s="2">
        <f>VLOOKUP($A:$A,'9-Dünya Yıllar İthaları Birim F'!$A:$N,10,0)</f>
        <v>3038</v>
      </c>
      <c r="BZ101" s="2" t="str">
        <f>VLOOKUP($A:$A,'9-Dünya Yıllar İthaları Birim F'!$A:$N,11,0)</f>
        <v>US Dollar/Tons</v>
      </c>
      <c r="CA101" s="2">
        <f>VLOOKUP($A:$A,'9-Dünya Yıllar İthaları Birim F'!$A:$N,12,0)</f>
        <v>796</v>
      </c>
      <c r="CB101" s="2">
        <f>VLOOKUP($A:$A,'9-Dünya Yıllar İthaları Birim F'!$A:$N,13,0)</f>
        <v>262</v>
      </c>
      <c r="CC101" s="2" t="str">
        <f>VLOOKUP($A:$A,'9-Dünya Yıllar İthaları Birim F'!$A:$N,14,0)</f>
        <v>Tons</v>
      </c>
    </row>
    <row r="102" spans="1:81" x14ac:dyDescent="0.3">
      <c r="A102" s="8" t="s">
        <v>111</v>
      </c>
      <c r="B102" s="13">
        <v>957</v>
      </c>
      <c r="C102" s="13">
        <v>632</v>
      </c>
      <c r="D102" s="13">
        <v>810</v>
      </c>
      <c r="E102" s="13">
        <v>328</v>
      </c>
      <c r="F102" s="51">
        <v>764</v>
      </c>
      <c r="G102" s="51">
        <f t="shared" si="2"/>
        <v>132.92682926829269</v>
      </c>
      <c r="H102" s="51">
        <f t="shared" si="3"/>
        <v>6.0862430195413007E-2</v>
      </c>
      <c r="I102" s="9" t="e">
        <f>VLOOKUP($A:$A,'2-Dünya Çeyrek Yıllar İthalatı'!$A:$G,2,0)</f>
        <v>#N/A</v>
      </c>
      <c r="J102" s="9" t="e">
        <f>VLOOKUP($A:$A,'2-Dünya Çeyrek Yıllar İthalatı'!$A:$G,3,0)</f>
        <v>#N/A</v>
      </c>
      <c r="K102" s="9" t="e">
        <f>VLOOKUP($A:$A,'2-Dünya Çeyrek Yıllar İthalatı'!$A:$G,4,0)</f>
        <v>#N/A</v>
      </c>
      <c r="L102" s="9" t="e">
        <f>VLOOKUP($A:$A,'2-Dünya Çeyrek Yıllar İthalatı'!$A:$G,5,0)</f>
        <v>#N/A</v>
      </c>
      <c r="M102" s="10" t="e">
        <f>VLOOKUP($A:$A,'2-Dünya Çeyrek Yıllar İthalatı'!$A:$G,6,0)</f>
        <v>#N/A</v>
      </c>
      <c r="N102" s="10" t="e">
        <f>VLOOKUP($A:$A,'2-Dünya Çeyrek Yıllar İthalatı'!$A:$G,7,0)</f>
        <v>#N/A</v>
      </c>
      <c r="O102" s="8">
        <f>VLOOKUP($A:$A,'3-Türkiye İhracat Göstergeleri'!$A:$P,2,0)</f>
        <v>492</v>
      </c>
      <c r="P102" s="27">
        <f>VLOOKUP($A:$A,'3-Türkiye İhracat Göstergeleri'!$A:$P,3,0)</f>
        <v>-498</v>
      </c>
      <c r="Q102" s="27">
        <f>VLOOKUP($A:$A,'3-Türkiye İhracat Göstergeleri'!$A:$P,4,0)</f>
        <v>0.64929923192651828</v>
      </c>
      <c r="R102" s="27">
        <f>VLOOKUP($A:$A,'3-Türkiye İhracat Göstergeleri'!$A:$P,5,0)</f>
        <v>77</v>
      </c>
      <c r="S102" s="27" t="str">
        <f>VLOOKUP($A:$A,'3-Türkiye İhracat Göstergeleri'!$A:$P,6,0)</f>
        <v>Tons</v>
      </c>
      <c r="T102" s="27">
        <f>VLOOKUP($A:$A,'3-Türkiye İhracat Göstergeleri'!$A:$P,7,0)</f>
        <v>6390</v>
      </c>
      <c r="U102" s="27">
        <f>VLOOKUP($A:$A,'3-Türkiye İhracat Göstergeleri'!$A:$P,8,0)</f>
        <v>-25</v>
      </c>
      <c r="V102" s="27">
        <f>VLOOKUP($A:$A,'3-Türkiye İhracat Göstergeleri'!$A:$P,9,0)</f>
        <v>-28</v>
      </c>
      <c r="W102" s="27">
        <f>VLOOKUP($A:$A,'3-Türkiye İhracat Göstergeleri'!$A:$P,10,0)</f>
        <v>556</v>
      </c>
      <c r="X102" s="27">
        <f>VLOOKUP($A:$A,'3-Türkiye İhracat Göstergeleri'!$A:$P,11,0)</f>
        <v>99</v>
      </c>
      <c r="Y102" s="27">
        <f>VLOOKUP($A:$A,'3-Türkiye İhracat Göstergeleri'!$A:$P,12,0)</f>
        <v>6.0941850322035855E-2</v>
      </c>
      <c r="Z102" s="27">
        <f>VLOOKUP($A:$A,'3-Türkiye İhracat Göstergeleri'!$A:$P,13,0)</f>
        <v>-10</v>
      </c>
      <c r="AA102" s="27">
        <f>VLOOKUP($A:$A,'3-Türkiye İhracat Göstergeleri'!$A:$P,14,0)</f>
        <v>1736</v>
      </c>
      <c r="AB102" s="27" t="str">
        <f>VLOOKUP($A:$A,'3-Türkiye İhracat Göstergeleri'!$A:$P,15,0)</f>
        <v>0.54</v>
      </c>
      <c r="AC102" s="27">
        <f>VLOOKUP($A:$A,'3-Türkiye İhracat Göstergeleri'!$A:$P,16,0)</f>
        <v>0</v>
      </c>
      <c r="AD102" s="38">
        <f>VLOOKUP($A:$A,'4-Dünya İthalat Göstergeleri'!$A:$M,2,0)</f>
        <v>765</v>
      </c>
      <c r="AE102" s="38">
        <f>VLOOKUP($A:$A,'4-Dünya İthalat Göstergeleri'!$A:$M,3,0)</f>
        <v>3382</v>
      </c>
      <c r="AF102" s="38">
        <f>VLOOKUP($A:$A,'4-Dünya İthalat Göstergeleri'!$A:$M,4,0)</f>
        <v>258</v>
      </c>
      <c r="AG102" s="38" t="str">
        <f>VLOOKUP($A:$A,'4-Dünya İthalat Göstergeleri'!$A:$M,5,0)</f>
        <v>Tons</v>
      </c>
      <c r="AH102" s="38">
        <f>VLOOKUP($A:$A,'4-Dünya İthalat Göstergeleri'!$A:$M,6,0)</f>
        <v>2965</v>
      </c>
      <c r="AI102" s="38">
        <f>VLOOKUP($A:$A,'4-Dünya İthalat Göstergeleri'!$A:$M,7,0)</f>
        <v>-10</v>
      </c>
      <c r="AJ102" s="38">
        <f>VLOOKUP($A:$A,'4-Dünya İthalat Göstergeleri'!$A:$M,8,0)</f>
        <v>11</v>
      </c>
      <c r="AK102" s="38">
        <f>VLOOKUP($A:$A,'4-Dünya İthalat Göstergeleri'!$A:$M,9,0)</f>
        <v>133</v>
      </c>
      <c r="AL102" s="38">
        <f>VLOOKUP($A:$A,'4-Dünya İthalat Göstergeleri'!$A:$M,10,0)</f>
        <v>6.0941850322035855E-2</v>
      </c>
      <c r="AM102" s="38">
        <f>VLOOKUP($A:$A,'4-Dünya İthalat Göstergeleri'!$A:$M,11,0)</f>
        <v>1736</v>
      </c>
      <c r="AN102" s="38" t="str">
        <f>VLOOKUP($A:$A,'4-Dünya İthalat Göstergeleri'!$A:$M,12,0)</f>
        <v>0.54</v>
      </c>
      <c r="AO102" s="38" t="str">
        <f>VLOOKUP($A:$A,'4-Dünya İthalat Göstergeleri'!$A:$M,13,0)</f>
        <v>...</v>
      </c>
      <c r="AP102" s="9">
        <f>VLOOKUP($A:$A,'5-Dünya Yıllar İhracatı'!$A:$H,2,0)</f>
        <v>2400</v>
      </c>
      <c r="AQ102" s="9">
        <f>VLOOKUP($A:$A,'5-Dünya Yıllar İhracatı'!$A:$H,3,0)</f>
        <v>5488</v>
      </c>
      <c r="AR102" s="9">
        <f>VLOOKUP($A:$A,'5-Dünya Yıllar İhracatı'!$A:$H,4,0)</f>
        <v>16785</v>
      </c>
      <c r="AS102" s="9">
        <f>VLOOKUP($A:$A,'5-Dünya Yıllar İhracatı'!$A:$H,5,0)</f>
        <v>5310</v>
      </c>
      <c r="AT102" s="10">
        <f>VLOOKUP($A:$A,'5-Dünya Yıllar İhracatı'!$A:$H,6,0)</f>
        <v>4147</v>
      </c>
      <c r="AU102" s="10">
        <f>VLOOKUP($A:$A,'5-Dünya Yıllar İhracatı'!$A:$H,7,0)</f>
        <v>-21.902071563088512</v>
      </c>
      <c r="AV102" s="10">
        <f>VLOOKUP($A:$A,'5-Dünya Yıllar İhracatı'!$A:$H,8,0)</f>
        <v>0.38319415940766149</v>
      </c>
      <c r="AW102" s="9">
        <f>VLOOKUP($A:$A,'6-Türkiye Yıllar İhracatı'!$A:$H,2,0)</f>
        <v>735</v>
      </c>
      <c r="AX102" s="9">
        <f>VLOOKUP($A:$A,'6-Türkiye Yıllar İhracatı'!$A:$H,3,0)</f>
        <v>584</v>
      </c>
      <c r="AY102" s="9">
        <f>VLOOKUP($A:$A,'6-Türkiye Yıllar İhracatı'!$A:$H,4,0)</f>
        <v>456</v>
      </c>
      <c r="AZ102" s="9">
        <f>VLOOKUP($A:$A,'6-Türkiye Yıllar İhracatı'!$A:$H,5,0)</f>
        <v>75</v>
      </c>
      <c r="BA102" s="10">
        <f>VLOOKUP($A:$A,'6-Türkiye Yıllar İhracatı'!$A:$H,6,0)</f>
        <v>492</v>
      </c>
      <c r="BB102" s="9">
        <f>VLOOKUP($A:$A,'6-Türkiye Yıllar İhracatı'!$A:$H,7,0)</f>
        <v>556</v>
      </c>
      <c r="BC102" s="10">
        <f>VLOOKUP($A:$A,'6-Türkiye Yıllar İhracatı'!$A:$H,8,0)</f>
        <v>0.64929923192651828</v>
      </c>
      <c r="BD102" s="9">
        <f>VLOOKUP($A:$A,'7-Türkiye Çeyrek Yıllar İhracat'!$A:$G,2,0)</f>
        <v>278</v>
      </c>
      <c r="BE102" s="9">
        <f>VLOOKUP($A:$A,'7-Türkiye Çeyrek Yıllar İhracat'!$A:$G,3,0)</f>
        <v>0</v>
      </c>
      <c r="BF102" s="9">
        <f>VLOOKUP($A:$A,'7-Türkiye Çeyrek Yıllar İhracat'!$A:$G,4,0)</f>
        <v>5</v>
      </c>
      <c r="BG102" s="9">
        <f>VLOOKUP($A:$A,'7-Türkiye Çeyrek Yıllar İhracat'!$A:$G,5,0)</f>
        <v>97</v>
      </c>
      <c r="BH102" s="10">
        <f>VLOOKUP($A:$A,'7-Türkiye Çeyrek Yıllar İhracat'!$A:$G,6,0)</f>
        <v>93</v>
      </c>
      <c r="BI102" s="12">
        <f>VLOOKUP($A:$A,'7-Türkiye Çeyrek Yıllar İhracat'!$A:$G,7,0)</f>
        <v>-66.546762589928051</v>
      </c>
      <c r="BJ102" s="9">
        <f>VLOOKUP($A:$A,'8-Türkiye Yıllar İhracat Birim '!$A:$H,2,0)</f>
        <v>4836</v>
      </c>
      <c r="BK102" s="9">
        <f>VLOOKUP($A:$A,'8-Türkiye Yıllar İhracat Birim '!$A:$H,3,0)</f>
        <v>6083</v>
      </c>
      <c r="BL102" s="9">
        <f>VLOOKUP($A:$A,'8-Türkiye Yıllar İhracat Birim '!$A:$H,4,0)</f>
        <v>5561</v>
      </c>
      <c r="BM102" s="9">
        <f>VLOOKUP($A:$A,'8-Türkiye Yıllar İhracat Birim '!$A:$H,5,0)</f>
        <v>5000</v>
      </c>
      <c r="BN102" s="9">
        <f>VLOOKUP($A:$A,'8-Türkiye Yıllar İhracat Birim '!$A:$H,6,0)</f>
        <v>6390</v>
      </c>
      <c r="BO102" s="9">
        <f>VLOOKUP($A:$A,'8-Türkiye Yıllar İhracat Birim '!$A:$H,7,0)</f>
        <v>492</v>
      </c>
      <c r="BP102" s="10">
        <f>VLOOKUP($A:$A,'8-Türkiye Yıllar İhracat Birim '!$A:$H,8,0)</f>
        <v>77</v>
      </c>
      <c r="BQ102" s="2">
        <f>VLOOKUP($A:$A,'9-Dünya Yıllar İthaları Birim F'!$A:$N,2,0)</f>
        <v>0</v>
      </c>
      <c r="BR102" s="2">
        <f>VLOOKUP($A:$A,'9-Dünya Yıllar İthaları Birim F'!$A:$N,3,0)</f>
        <v>0</v>
      </c>
      <c r="BS102" s="2">
        <f>VLOOKUP($A:$A,'9-Dünya Yıllar İthaları Birim F'!$A:$N,4,0)</f>
        <v>5593</v>
      </c>
      <c r="BT102" s="2" t="str">
        <f>VLOOKUP($A:$A,'9-Dünya Yıllar İthaları Birim F'!$A:$N,5,0)</f>
        <v>US Dollar/Tons</v>
      </c>
      <c r="BU102" s="2">
        <f>VLOOKUP($A:$A,'9-Dünya Yıllar İthaları Birim F'!$A:$N,6,0)</f>
        <v>3306</v>
      </c>
      <c r="BV102" s="2" t="str">
        <f>VLOOKUP($A:$A,'9-Dünya Yıllar İthaları Birim F'!$A:$N,7,0)</f>
        <v>US Dollar/Tons</v>
      </c>
      <c r="BW102" s="2">
        <f>VLOOKUP($A:$A,'9-Dünya Yıllar İthaları Birim F'!$A:$N,8,0)</f>
        <v>3009</v>
      </c>
      <c r="BX102" s="2" t="str">
        <f>VLOOKUP($A:$A,'9-Dünya Yıllar İthaları Birim F'!$A:$N,9,0)</f>
        <v>US Dollar/Tons</v>
      </c>
      <c r="BY102" s="2">
        <f>VLOOKUP($A:$A,'9-Dünya Yıllar İthaları Birim F'!$A:$N,10,0)</f>
        <v>2961</v>
      </c>
      <c r="BZ102" s="2" t="str">
        <f>VLOOKUP($A:$A,'9-Dünya Yıllar İthaları Birim F'!$A:$N,11,0)</f>
        <v>US Dollar/Tons</v>
      </c>
      <c r="CA102" s="2">
        <f>VLOOKUP($A:$A,'9-Dünya Yıllar İthaları Birim F'!$A:$N,12,0)</f>
        <v>764</v>
      </c>
      <c r="CB102" s="2">
        <f>VLOOKUP($A:$A,'9-Dünya Yıllar İthaları Birim F'!$A:$N,13,0)</f>
        <v>258</v>
      </c>
      <c r="CC102" s="2" t="str">
        <f>VLOOKUP($A:$A,'9-Dünya Yıllar İthaları Birim F'!$A:$N,14,0)</f>
        <v>Tons</v>
      </c>
    </row>
    <row r="103" spans="1:81" x14ac:dyDescent="0.3">
      <c r="A103" s="6" t="s">
        <v>112</v>
      </c>
      <c r="B103" s="11">
        <v>878</v>
      </c>
      <c r="C103" s="11">
        <v>941</v>
      </c>
      <c r="D103" s="11">
        <v>1125</v>
      </c>
      <c r="E103" s="11">
        <v>1258</v>
      </c>
      <c r="F103" s="50">
        <v>755</v>
      </c>
      <c r="G103" s="50">
        <f t="shared" si="2"/>
        <v>-39.984101748807632</v>
      </c>
      <c r="H103" s="50">
        <f t="shared" si="3"/>
        <v>6.0145464394681707E-2</v>
      </c>
      <c r="I103" s="11">
        <f>VLOOKUP($A:$A,'2-Dünya Çeyrek Yıllar İthalatı'!$A:$G,2,0)</f>
        <v>228</v>
      </c>
      <c r="J103" s="11">
        <f>VLOOKUP($A:$A,'2-Dünya Çeyrek Yıllar İthalatı'!$A:$G,3,0)</f>
        <v>213</v>
      </c>
      <c r="K103" s="11">
        <f>VLOOKUP($A:$A,'2-Dünya Çeyrek Yıllar İthalatı'!$A:$G,4,0)</f>
        <v>185</v>
      </c>
      <c r="L103" s="11">
        <f>VLOOKUP($A:$A,'2-Dünya Çeyrek Yıllar İthalatı'!$A:$G,5,0)</f>
        <v>0</v>
      </c>
      <c r="M103" s="12">
        <f>VLOOKUP($A:$A,'2-Dünya Çeyrek Yıllar İthalatı'!$A:$G,6,0)</f>
        <v>0</v>
      </c>
      <c r="N103" s="12">
        <f>VLOOKUP($A:$A,'2-Dünya Çeyrek Yıllar İthalatı'!$A:$G,7,0)</f>
        <v>-100</v>
      </c>
      <c r="O103" s="6">
        <f>VLOOKUP($A:$A,'3-Türkiye İhracat Göstergeleri'!$A:$P,2,0)</f>
        <v>0</v>
      </c>
      <c r="P103" s="25">
        <f>VLOOKUP($A:$A,'3-Türkiye İhracat Göstergeleri'!$A:$P,3,0)</f>
        <v>0</v>
      </c>
      <c r="Q103" s="25">
        <f>VLOOKUP($A:$A,'3-Türkiye İhracat Göstergeleri'!$A:$P,4,0)</f>
        <v>0</v>
      </c>
      <c r="R103" s="25">
        <f>VLOOKUP($A:$A,'3-Türkiye İhracat Göstergeleri'!$A:$P,5,0)</f>
        <v>0</v>
      </c>
      <c r="S103" s="25">
        <f>VLOOKUP($A:$A,'3-Türkiye İhracat Göstergeleri'!$A:$P,6,0)</f>
        <v>0</v>
      </c>
      <c r="T103" s="25">
        <f>VLOOKUP($A:$A,'3-Türkiye İhracat Göstergeleri'!$A:$P,7,0)</f>
        <v>0</v>
      </c>
      <c r="U103" s="25">
        <f>VLOOKUP($A:$A,'3-Türkiye İhracat Göstergeleri'!$A:$P,8,0)</f>
        <v>0</v>
      </c>
      <c r="V103" s="25">
        <f>VLOOKUP($A:$A,'3-Türkiye İhracat Göstergeleri'!$A:$P,9,0)</f>
        <v>0</v>
      </c>
      <c r="W103" s="25">
        <f>VLOOKUP($A:$A,'3-Türkiye İhracat Göstergeleri'!$A:$P,10,0)</f>
        <v>0</v>
      </c>
      <c r="X103" s="25">
        <f>VLOOKUP($A:$A,'3-Türkiye İhracat Göstergeleri'!$A:$P,11,0)</f>
        <v>100</v>
      </c>
      <c r="Y103" s="25">
        <f>VLOOKUP($A:$A,'3-Türkiye İhracat Göstergeleri'!$A:$P,12,0)</f>
        <v>6.0145224827630156E-2</v>
      </c>
      <c r="Z103" s="25">
        <f>VLOOKUP($A:$A,'3-Türkiye İhracat Göstergeleri'!$A:$P,13,0)</f>
        <v>0</v>
      </c>
      <c r="AA103" s="25">
        <f>VLOOKUP($A:$A,'3-Türkiye İhracat Göstergeleri'!$A:$P,14,0)</f>
        <v>7973</v>
      </c>
      <c r="AB103" s="25" t="str">
        <f>VLOOKUP($A:$A,'3-Türkiye İhracat Göstergeleri'!$A:$P,15,0)</f>
        <v>0.35</v>
      </c>
      <c r="AC103" s="25">
        <f>VLOOKUP($A:$A,'3-Türkiye İhracat Göstergeleri'!$A:$P,16,0)</f>
        <v>0</v>
      </c>
      <c r="AD103" s="25">
        <f>VLOOKUP($A:$A,'4-Dünya İthalat Göstergeleri'!$A:$M,2,0)</f>
        <v>755</v>
      </c>
      <c r="AE103" s="29">
        <f>VLOOKUP($A:$A,'4-Dünya İthalat Göstergeleri'!$A:$M,3,0)</f>
        <v>-755</v>
      </c>
      <c r="AF103" s="25">
        <f>VLOOKUP($A:$A,'4-Dünya İthalat Göstergeleri'!$A:$M,4,0)</f>
        <v>366</v>
      </c>
      <c r="AG103" s="25" t="str">
        <f>VLOOKUP($A:$A,'4-Dünya İthalat Göstergeleri'!$A:$M,5,0)</f>
        <v>Tons</v>
      </c>
      <c r="AH103" s="25">
        <f>VLOOKUP($A:$A,'4-Dünya İthalat Göstergeleri'!$A:$M,6,0)</f>
        <v>2063</v>
      </c>
      <c r="AI103" s="25">
        <f>VLOOKUP($A:$A,'4-Dünya İthalat Göstergeleri'!$A:$M,7,0)</f>
        <v>0</v>
      </c>
      <c r="AJ103" s="25">
        <f>VLOOKUP($A:$A,'4-Dünya İthalat Göstergeleri'!$A:$M,8,0)</f>
        <v>3</v>
      </c>
      <c r="AK103" s="25">
        <f>VLOOKUP($A:$A,'4-Dünya İthalat Göstergeleri'!$A:$M,9,0)</f>
        <v>-40</v>
      </c>
      <c r="AL103" s="25">
        <f>VLOOKUP($A:$A,'4-Dünya İthalat Göstergeleri'!$A:$M,10,0)</f>
        <v>6.0145224827630156E-2</v>
      </c>
      <c r="AM103" s="25">
        <f>VLOOKUP($A:$A,'4-Dünya İthalat Göstergeleri'!$A:$M,11,0)</f>
        <v>7973</v>
      </c>
      <c r="AN103" s="25" t="str">
        <f>VLOOKUP($A:$A,'4-Dünya İthalat Göstergeleri'!$A:$M,12,0)</f>
        <v>0.35</v>
      </c>
      <c r="AO103" s="25">
        <f>VLOOKUP($A:$A,'4-Dünya İthalat Göstergeleri'!$A:$M,13,0)</f>
        <v>0</v>
      </c>
      <c r="AP103" s="11">
        <f>VLOOKUP($A:$A,'5-Dünya Yıllar İhracatı'!$A:$H,2,0)</f>
        <v>0</v>
      </c>
      <c r="AQ103" s="11">
        <f>VLOOKUP($A:$A,'5-Dünya Yıllar İhracatı'!$A:$H,3,0)</f>
        <v>1</v>
      </c>
      <c r="AR103" s="11">
        <f>VLOOKUP($A:$A,'5-Dünya Yıllar İhracatı'!$A:$H,4,0)</f>
        <v>1</v>
      </c>
      <c r="AS103" s="11">
        <f>VLOOKUP($A:$A,'5-Dünya Yıllar İhracatı'!$A:$H,5,0)</f>
        <v>0</v>
      </c>
      <c r="AT103" s="12">
        <f>VLOOKUP($A:$A,'5-Dünya Yıllar İhracatı'!$A:$H,6,0)</f>
        <v>0</v>
      </c>
      <c r="AU103" s="12">
        <f>VLOOKUP($A:$A,'5-Dünya Yıllar İhracatı'!$A:$H,7,0)</f>
        <v>100</v>
      </c>
      <c r="AV103" s="12">
        <f>VLOOKUP($A:$A,'5-Dünya Yıllar İhracatı'!$A:$H,8,0)</f>
        <v>0</v>
      </c>
      <c r="AW103" s="16" t="e">
        <f>VLOOKUP($A:$A,'6-Türkiye Yıllar İhracatı'!$A:$H,2,0)</f>
        <v>#N/A</v>
      </c>
      <c r="AX103" s="16" t="e">
        <f>VLOOKUP($A:$A,'6-Türkiye Yıllar İhracatı'!$A:$H,3,0)</f>
        <v>#N/A</v>
      </c>
      <c r="AY103" s="16" t="e">
        <f>VLOOKUP($A:$A,'6-Türkiye Yıllar İhracatı'!$A:$H,4,0)</f>
        <v>#N/A</v>
      </c>
      <c r="AZ103" s="16" t="e">
        <f>VLOOKUP($A:$A,'6-Türkiye Yıllar İhracatı'!$A:$H,5,0)</f>
        <v>#N/A</v>
      </c>
      <c r="BA103" s="17" t="e">
        <f>VLOOKUP($A:$A,'6-Türkiye Yıllar İhracatı'!$A:$H,6,0)</f>
        <v>#N/A</v>
      </c>
      <c r="BB103" s="16" t="e">
        <f>VLOOKUP($A:$A,'6-Türkiye Yıllar İhracatı'!$A:$H,7,0)</f>
        <v>#N/A</v>
      </c>
      <c r="BC103" s="17" t="e">
        <f>VLOOKUP($A:$A,'6-Türkiye Yıllar İhracatı'!$A:$H,8,0)</f>
        <v>#N/A</v>
      </c>
      <c r="BD103" s="11" t="e">
        <f>VLOOKUP($A:$A,'7-Türkiye Çeyrek Yıllar İhracat'!$A:$G,2,0)</f>
        <v>#N/A</v>
      </c>
      <c r="BE103" s="11" t="e">
        <f>VLOOKUP($A:$A,'7-Türkiye Çeyrek Yıllar İhracat'!$A:$G,3,0)</f>
        <v>#N/A</v>
      </c>
      <c r="BF103" s="11" t="e">
        <f>VLOOKUP($A:$A,'7-Türkiye Çeyrek Yıllar İhracat'!$A:$G,4,0)</f>
        <v>#N/A</v>
      </c>
      <c r="BG103" s="11" t="e">
        <f>VLOOKUP($A:$A,'7-Türkiye Çeyrek Yıllar İhracat'!$A:$G,5,0)</f>
        <v>#N/A</v>
      </c>
      <c r="BH103" s="12" t="e">
        <f>VLOOKUP($A:$A,'7-Türkiye Çeyrek Yıllar İhracat'!$A:$G,6,0)</f>
        <v>#N/A</v>
      </c>
      <c r="BI103" s="12" t="e">
        <f>VLOOKUP($A:$A,'7-Türkiye Çeyrek Yıllar İhracat'!$A:$G,7,0)</f>
        <v>#N/A</v>
      </c>
      <c r="BJ103" s="16" t="e">
        <f>VLOOKUP($A:$A,'8-Türkiye Yıllar İhracat Birim '!$A:$H,2,0)</f>
        <v>#N/A</v>
      </c>
      <c r="BK103" s="16" t="e">
        <f>VLOOKUP($A:$A,'8-Türkiye Yıllar İhracat Birim '!$A:$H,3,0)</f>
        <v>#N/A</v>
      </c>
      <c r="BL103" s="16" t="e">
        <f>VLOOKUP($A:$A,'8-Türkiye Yıllar İhracat Birim '!$A:$H,4,0)</f>
        <v>#N/A</v>
      </c>
      <c r="BM103" s="16" t="e">
        <f>VLOOKUP($A:$A,'8-Türkiye Yıllar İhracat Birim '!$A:$H,5,0)</f>
        <v>#N/A</v>
      </c>
      <c r="BN103" s="16" t="e">
        <f>VLOOKUP($A:$A,'8-Türkiye Yıllar İhracat Birim '!$A:$H,6,0)</f>
        <v>#N/A</v>
      </c>
      <c r="BO103" s="16" t="e">
        <f>VLOOKUP($A:$A,'8-Türkiye Yıllar İhracat Birim '!$A:$H,7,0)</f>
        <v>#N/A</v>
      </c>
      <c r="BP103" s="17" t="e">
        <f>VLOOKUP($A:$A,'8-Türkiye Yıllar İhracat Birim '!$A:$H,8,0)</f>
        <v>#N/A</v>
      </c>
      <c r="BQ103" s="2">
        <f>VLOOKUP($A:$A,'9-Dünya Yıllar İthaları Birim F'!$A:$N,2,0)</f>
        <v>2367</v>
      </c>
      <c r="BR103" s="2" t="str">
        <f>VLOOKUP($A:$A,'9-Dünya Yıllar İthaları Birim F'!$A:$N,3,0)</f>
        <v>US Dollar/Tons</v>
      </c>
      <c r="BS103" s="2">
        <f>VLOOKUP($A:$A,'9-Dünya Yıllar İthaları Birim F'!$A:$N,4,0)</f>
        <v>2168</v>
      </c>
      <c r="BT103" s="2" t="str">
        <f>VLOOKUP($A:$A,'9-Dünya Yıllar İthaları Birim F'!$A:$N,5,0)</f>
        <v>US Dollar/Tons</v>
      </c>
      <c r="BU103" s="2">
        <f>VLOOKUP($A:$A,'9-Dünya Yıllar İthaları Birim F'!$A:$N,6,0)</f>
        <v>2131</v>
      </c>
      <c r="BV103" s="2" t="str">
        <f>VLOOKUP($A:$A,'9-Dünya Yıllar İthaları Birim F'!$A:$N,7,0)</f>
        <v>US Dollar/Tons</v>
      </c>
      <c r="BW103" s="2">
        <f>VLOOKUP($A:$A,'9-Dünya Yıllar İthaları Birim F'!$A:$N,8,0)</f>
        <v>2169</v>
      </c>
      <c r="BX103" s="2" t="str">
        <f>VLOOKUP($A:$A,'9-Dünya Yıllar İthaları Birim F'!$A:$N,9,0)</f>
        <v>US Dollar/Tons</v>
      </c>
      <c r="BY103" s="2">
        <f>VLOOKUP($A:$A,'9-Dünya Yıllar İthaları Birim F'!$A:$N,10,0)</f>
        <v>2063</v>
      </c>
      <c r="BZ103" s="2" t="str">
        <f>VLOOKUP($A:$A,'9-Dünya Yıllar İthaları Birim F'!$A:$N,11,0)</f>
        <v>US Dollar/Tons</v>
      </c>
      <c r="CA103" s="2">
        <f>VLOOKUP($A:$A,'9-Dünya Yıllar İthaları Birim F'!$A:$N,12,0)</f>
        <v>755</v>
      </c>
      <c r="CB103" s="2">
        <f>VLOOKUP($A:$A,'9-Dünya Yıllar İthaları Birim F'!$A:$N,13,0)</f>
        <v>366</v>
      </c>
      <c r="CC103" s="2" t="str">
        <f>VLOOKUP($A:$A,'9-Dünya Yıllar İthaları Birim F'!$A:$N,14,0)</f>
        <v>Tons</v>
      </c>
    </row>
    <row r="104" spans="1:81" x14ac:dyDescent="0.3">
      <c r="A104" s="8" t="s">
        <v>113</v>
      </c>
      <c r="B104" s="9">
        <v>11</v>
      </c>
      <c r="C104" s="9">
        <v>0</v>
      </c>
      <c r="D104" s="9">
        <v>2</v>
      </c>
      <c r="E104" s="9"/>
      <c r="F104" s="51">
        <v>748</v>
      </c>
      <c r="G104" s="51">
        <f t="shared" si="2"/>
        <v>100</v>
      </c>
      <c r="H104" s="51">
        <f t="shared" si="3"/>
        <v>5.9587824327446255E-2</v>
      </c>
      <c r="I104" s="9" t="e">
        <f>VLOOKUP($A:$A,'2-Dünya Çeyrek Yıllar İthalatı'!$A:$G,2,0)</f>
        <v>#N/A</v>
      </c>
      <c r="J104" s="9" t="e">
        <f>VLOOKUP($A:$A,'2-Dünya Çeyrek Yıllar İthalatı'!$A:$G,3,0)</f>
        <v>#N/A</v>
      </c>
      <c r="K104" s="9" t="e">
        <f>VLOOKUP($A:$A,'2-Dünya Çeyrek Yıllar İthalatı'!$A:$G,4,0)</f>
        <v>#N/A</v>
      </c>
      <c r="L104" s="9" t="e">
        <f>VLOOKUP($A:$A,'2-Dünya Çeyrek Yıllar İthalatı'!$A:$G,5,0)</f>
        <v>#N/A</v>
      </c>
      <c r="M104" s="10" t="e">
        <f>VLOOKUP($A:$A,'2-Dünya Çeyrek Yıllar İthalatı'!$A:$G,6,0)</f>
        <v>#N/A</v>
      </c>
      <c r="N104" s="10" t="e">
        <f>VLOOKUP($A:$A,'2-Dünya Çeyrek Yıllar İthalatı'!$A:$G,7,0)</f>
        <v>#N/A</v>
      </c>
      <c r="O104" s="8">
        <f>VLOOKUP($A:$A,'3-Türkiye İhracat Göstergeleri'!$A:$P,2,0)</f>
        <v>0</v>
      </c>
      <c r="P104" s="27">
        <f>VLOOKUP($A:$A,'3-Türkiye İhracat Göstergeleri'!$A:$P,3,0)</f>
        <v>0</v>
      </c>
      <c r="Q104" s="27">
        <f>VLOOKUP($A:$A,'3-Türkiye İhracat Göstergeleri'!$A:$P,4,0)</f>
        <v>0</v>
      </c>
      <c r="R104" s="27">
        <f>VLOOKUP($A:$A,'3-Türkiye İhracat Göstergeleri'!$A:$P,5,0)</f>
        <v>0</v>
      </c>
      <c r="S104" s="27">
        <f>VLOOKUP($A:$A,'3-Türkiye İhracat Göstergeleri'!$A:$P,6,0)</f>
        <v>0</v>
      </c>
      <c r="T104" s="27">
        <f>VLOOKUP($A:$A,'3-Türkiye İhracat Göstergeleri'!$A:$P,7,0)</f>
        <v>0</v>
      </c>
      <c r="U104" s="27">
        <f>VLOOKUP($A:$A,'3-Türkiye İhracat Göstergeleri'!$A:$P,8,0)</f>
        <v>0</v>
      </c>
      <c r="V104" s="27">
        <f>VLOOKUP($A:$A,'3-Türkiye İhracat Göstergeleri'!$A:$P,9,0)</f>
        <v>0</v>
      </c>
      <c r="W104" s="27">
        <f>VLOOKUP($A:$A,'3-Türkiye İhracat Göstergeleri'!$A:$P,10,0)</f>
        <v>0</v>
      </c>
      <c r="X104" s="27">
        <f>VLOOKUP($A:$A,'3-Türkiye İhracat Göstergeleri'!$A:$P,11,0)</f>
        <v>101</v>
      </c>
      <c r="Y104" s="27">
        <f>VLOOKUP($A:$A,'3-Türkiye İhracat Göstergeleri'!$A:$P,12,0)</f>
        <v>5.9507924432105598E-2</v>
      </c>
      <c r="Z104" s="27">
        <f>VLOOKUP($A:$A,'3-Türkiye İhracat Göstergeleri'!$A:$P,13,0)</f>
        <v>15</v>
      </c>
      <c r="AA104" s="27">
        <f>VLOOKUP($A:$A,'3-Türkiye İhracat Göstergeleri'!$A:$P,14,0)</f>
        <v>9888</v>
      </c>
      <c r="AB104" s="27" t="str">
        <f>VLOOKUP($A:$A,'3-Türkiye İhracat Göstergeleri'!$A:$P,15,0)</f>
        <v>0.7</v>
      </c>
      <c r="AC104" s="27">
        <f>VLOOKUP($A:$A,'3-Türkiye İhracat Göstergeleri'!$A:$P,16,0)</f>
        <v>20</v>
      </c>
      <c r="AD104" s="38">
        <f>VLOOKUP($A:$A,'4-Dünya İthalat Göstergeleri'!$A:$M,2,0)</f>
        <v>747</v>
      </c>
      <c r="AE104" s="28">
        <f>VLOOKUP($A:$A,'4-Dünya İthalat Göstergeleri'!$A:$M,3,0)</f>
        <v>-702</v>
      </c>
      <c r="AF104" s="38">
        <f>VLOOKUP($A:$A,'4-Dünya İthalat Göstergeleri'!$A:$M,4,0)</f>
        <v>417</v>
      </c>
      <c r="AG104" s="38" t="str">
        <f>VLOOKUP($A:$A,'4-Dünya İthalat Göstergeleri'!$A:$M,5,0)</f>
        <v>Tons</v>
      </c>
      <c r="AH104" s="38">
        <f>VLOOKUP($A:$A,'4-Dünya İthalat Göstergeleri'!$A:$M,6,0)</f>
        <v>1791</v>
      </c>
      <c r="AI104" s="38">
        <f>VLOOKUP($A:$A,'4-Dünya İthalat Göstergeleri'!$A:$M,7,0)</f>
        <v>15</v>
      </c>
      <c r="AJ104" s="38">
        <f>VLOOKUP($A:$A,'4-Dünya İthalat Göstergeleri'!$A:$M,8,0)</f>
        <v>0</v>
      </c>
      <c r="AK104" s="38">
        <f>VLOOKUP($A:$A,'4-Dünya İthalat Göstergeleri'!$A:$M,9,0)</f>
        <v>0</v>
      </c>
      <c r="AL104" s="38">
        <f>VLOOKUP($A:$A,'4-Dünya İthalat Göstergeleri'!$A:$M,10,0)</f>
        <v>5.9507924432105598E-2</v>
      </c>
      <c r="AM104" s="38">
        <f>VLOOKUP($A:$A,'4-Dünya İthalat Göstergeleri'!$A:$M,11,0)</f>
        <v>9888</v>
      </c>
      <c r="AN104" s="38" t="str">
        <f>VLOOKUP($A:$A,'4-Dünya İthalat Göstergeleri'!$A:$M,12,0)</f>
        <v>0.7</v>
      </c>
      <c r="AO104" s="38">
        <f>VLOOKUP($A:$A,'4-Dünya İthalat Göstergeleri'!$A:$M,13,0)</f>
        <v>45462</v>
      </c>
      <c r="AP104" s="9">
        <f>VLOOKUP($A:$A,'5-Dünya Yıllar İhracatı'!$A:$H,2,0)</f>
        <v>0</v>
      </c>
      <c r="AQ104" s="9">
        <f>VLOOKUP($A:$A,'5-Dünya Yıllar İhracatı'!$A:$H,3,0)</f>
        <v>0</v>
      </c>
      <c r="AR104" s="9">
        <f>VLOOKUP($A:$A,'5-Dünya Yıllar İhracatı'!$A:$H,4,0)</f>
        <v>0</v>
      </c>
      <c r="AS104" s="9">
        <f>VLOOKUP($A:$A,'5-Dünya Yıllar İhracatı'!$A:$H,5,0)</f>
        <v>0</v>
      </c>
      <c r="AT104" s="10">
        <f>VLOOKUP($A:$A,'5-Dünya Yıllar İhracatı'!$A:$H,6,0)</f>
        <v>45</v>
      </c>
      <c r="AU104" s="10">
        <f>VLOOKUP($A:$A,'5-Dünya Yıllar İhracatı'!$A:$H,7,0)</f>
        <v>100</v>
      </c>
      <c r="AV104" s="10">
        <f>VLOOKUP($A:$A,'5-Dünya Yıllar İhracatı'!$A:$H,8,0)</f>
        <v>4.1581232634060206E-3</v>
      </c>
      <c r="AW104" s="11" t="e">
        <f>VLOOKUP($A:$A,'6-Türkiye Yıllar İhracatı'!$A:$H,2,0)</f>
        <v>#N/A</v>
      </c>
      <c r="AX104" s="11" t="e">
        <f>VLOOKUP($A:$A,'6-Türkiye Yıllar İhracatı'!$A:$H,3,0)</f>
        <v>#N/A</v>
      </c>
      <c r="AY104" s="11" t="e">
        <f>VLOOKUP($A:$A,'6-Türkiye Yıllar İhracatı'!$A:$H,4,0)</f>
        <v>#N/A</v>
      </c>
      <c r="AZ104" s="11" t="e">
        <f>VLOOKUP($A:$A,'6-Türkiye Yıllar İhracatı'!$A:$H,5,0)</f>
        <v>#N/A</v>
      </c>
      <c r="BA104" s="12" t="e">
        <f>VLOOKUP($A:$A,'6-Türkiye Yıllar İhracatı'!$A:$H,6,0)</f>
        <v>#N/A</v>
      </c>
      <c r="BB104" s="11" t="e">
        <f>VLOOKUP($A:$A,'6-Türkiye Yıllar İhracatı'!$A:$H,7,0)</f>
        <v>#N/A</v>
      </c>
      <c r="BC104" s="12" t="e">
        <f>VLOOKUP($A:$A,'6-Türkiye Yıllar İhracatı'!$A:$H,8,0)</f>
        <v>#N/A</v>
      </c>
      <c r="BD104" s="9" t="e">
        <f>VLOOKUP($A:$A,'7-Türkiye Çeyrek Yıllar İhracat'!$A:$G,2,0)</f>
        <v>#N/A</v>
      </c>
      <c r="BE104" s="9" t="e">
        <f>VLOOKUP($A:$A,'7-Türkiye Çeyrek Yıllar İhracat'!$A:$G,3,0)</f>
        <v>#N/A</v>
      </c>
      <c r="BF104" s="9" t="e">
        <f>VLOOKUP($A:$A,'7-Türkiye Çeyrek Yıllar İhracat'!$A:$G,4,0)</f>
        <v>#N/A</v>
      </c>
      <c r="BG104" s="9" t="e">
        <f>VLOOKUP($A:$A,'7-Türkiye Çeyrek Yıllar İhracat'!$A:$G,5,0)</f>
        <v>#N/A</v>
      </c>
      <c r="BH104" s="10" t="e">
        <f>VLOOKUP($A:$A,'7-Türkiye Çeyrek Yıllar İhracat'!$A:$G,6,0)</f>
        <v>#N/A</v>
      </c>
      <c r="BI104" s="12" t="e">
        <f>VLOOKUP($A:$A,'7-Türkiye Çeyrek Yıllar İhracat'!$A:$G,7,0)</f>
        <v>#N/A</v>
      </c>
      <c r="BJ104" s="11" t="e">
        <f>VLOOKUP($A:$A,'8-Türkiye Yıllar İhracat Birim '!$A:$H,2,0)</f>
        <v>#N/A</v>
      </c>
      <c r="BK104" s="11" t="e">
        <f>VLOOKUP($A:$A,'8-Türkiye Yıllar İhracat Birim '!$A:$H,3,0)</f>
        <v>#N/A</v>
      </c>
      <c r="BL104" s="11" t="e">
        <f>VLOOKUP($A:$A,'8-Türkiye Yıllar İhracat Birim '!$A:$H,4,0)</f>
        <v>#N/A</v>
      </c>
      <c r="BM104" s="11" t="e">
        <f>VLOOKUP($A:$A,'8-Türkiye Yıllar İhracat Birim '!$A:$H,5,0)</f>
        <v>#N/A</v>
      </c>
      <c r="BN104" s="11" t="e">
        <f>VLOOKUP($A:$A,'8-Türkiye Yıllar İhracat Birim '!$A:$H,6,0)</f>
        <v>#N/A</v>
      </c>
      <c r="BO104" s="11" t="e">
        <f>VLOOKUP($A:$A,'8-Türkiye Yıllar İhracat Birim '!$A:$H,7,0)</f>
        <v>#N/A</v>
      </c>
      <c r="BP104" s="12" t="e">
        <f>VLOOKUP($A:$A,'8-Türkiye Yıllar İhracat Birim '!$A:$H,8,0)</f>
        <v>#N/A</v>
      </c>
      <c r="BQ104" s="2">
        <f>VLOOKUP($A:$A,'9-Dünya Yıllar İthaları Birim F'!$A:$N,2,0)</f>
        <v>0</v>
      </c>
      <c r="BR104" s="2" t="str">
        <f>VLOOKUP($A:$A,'9-Dünya Yıllar İthaları Birim F'!$A:$N,3,0)</f>
        <v>US Dollar/Tons</v>
      </c>
      <c r="BS104" s="2">
        <f>VLOOKUP($A:$A,'9-Dünya Yıllar İthaları Birim F'!$A:$N,4,0)</f>
        <v>0</v>
      </c>
      <c r="BT104" s="2">
        <f>VLOOKUP($A:$A,'9-Dünya Yıllar İthaları Birim F'!$A:$N,5,0)</f>
        <v>0</v>
      </c>
      <c r="BU104" s="2">
        <f>VLOOKUP($A:$A,'9-Dünya Yıllar İthaları Birim F'!$A:$N,6,0)</f>
        <v>0</v>
      </c>
      <c r="BV104" s="2" t="str">
        <f>VLOOKUP($A:$A,'9-Dünya Yıllar İthaları Birim F'!$A:$N,7,0)</f>
        <v>US Dollar/Tons</v>
      </c>
      <c r="BW104" s="2">
        <f>VLOOKUP($A:$A,'9-Dünya Yıllar İthaları Birim F'!$A:$N,8,0)</f>
        <v>0</v>
      </c>
      <c r="BX104" s="2">
        <f>VLOOKUP($A:$A,'9-Dünya Yıllar İthaları Birim F'!$A:$N,9,0)</f>
        <v>0</v>
      </c>
      <c r="BY104" s="2">
        <f>VLOOKUP($A:$A,'9-Dünya Yıllar İthaları Birim F'!$A:$N,10,0)</f>
        <v>1794</v>
      </c>
      <c r="BZ104" s="2" t="str">
        <f>VLOOKUP($A:$A,'9-Dünya Yıllar İthaları Birim F'!$A:$N,11,0)</f>
        <v>US Dollar/Tons</v>
      </c>
      <c r="CA104" s="2">
        <f>VLOOKUP($A:$A,'9-Dünya Yıllar İthaları Birim F'!$A:$N,12,0)</f>
        <v>748</v>
      </c>
      <c r="CB104" s="2">
        <f>VLOOKUP($A:$A,'9-Dünya Yıllar İthaları Birim F'!$A:$N,13,0)</f>
        <v>417</v>
      </c>
      <c r="CC104" s="2" t="str">
        <f>VLOOKUP($A:$A,'9-Dünya Yıllar İthaları Birim F'!$A:$N,14,0)</f>
        <v>Tons</v>
      </c>
    </row>
    <row r="105" spans="1:81" x14ac:dyDescent="0.3">
      <c r="A105" s="6" t="s">
        <v>114</v>
      </c>
      <c r="B105" s="11">
        <v>2922</v>
      </c>
      <c r="C105" s="11">
        <v>1234</v>
      </c>
      <c r="D105" s="11">
        <v>682</v>
      </c>
      <c r="E105" s="11">
        <v>1254</v>
      </c>
      <c r="F105" s="50">
        <v>729</v>
      </c>
      <c r="G105" s="50">
        <f t="shared" si="2"/>
        <v>-41.866028708133975</v>
      </c>
      <c r="H105" s="50">
        <f t="shared" si="3"/>
        <v>5.8074229859235722E-2</v>
      </c>
      <c r="I105" s="11">
        <f>VLOOKUP($A:$A,'2-Dünya Çeyrek Yıllar İthalatı'!$A:$G,2,0)</f>
        <v>31</v>
      </c>
      <c r="J105" s="11">
        <f>VLOOKUP($A:$A,'2-Dünya Çeyrek Yıllar İthalatı'!$A:$G,3,0)</f>
        <v>346</v>
      </c>
      <c r="K105" s="11">
        <f>VLOOKUP($A:$A,'2-Dünya Çeyrek Yıllar İthalatı'!$A:$G,4,0)</f>
        <v>0</v>
      </c>
      <c r="L105" s="11">
        <f>VLOOKUP($A:$A,'2-Dünya Çeyrek Yıllar İthalatı'!$A:$G,5,0)</f>
        <v>0</v>
      </c>
      <c r="M105" s="12">
        <f>VLOOKUP($A:$A,'2-Dünya Çeyrek Yıllar İthalatı'!$A:$G,6,0)</f>
        <v>0</v>
      </c>
      <c r="N105" s="12">
        <f>VLOOKUP($A:$A,'2-Dünya Çeyrek Yıllar İthalatı'!$A:$G,7,0)</f>
        <v>-100</v>
      </c>
      <c r="O105" s="6">
        <f>VLOOKUP($A:$A,'3-Türkiye İhracat Göstergeleri'!$A:$P,2,0)</f>
        <v>0</v>
      </c>
      <c r="P105" s="25">
        <f>VLOOKUP($A:$A,'3-Türkiye İhracat Göstergeleri'!$A:$P,3,0)</f>
        <v>0</v>
      </c>
      <c r="Q105" s="25">
        <f>VLOOKUP($A:$A,'3-Türkiye İhracat Göstergeleri'!$A:$P,4,0)</f>
        <v>0</v>
      </c>
      <c r="R105" s="25">
        <f>VLOOKUP($A:$A,'3-Türkiye İhracat Göstergeleri'!$A:$P,5,0)</f>
        <v>0</v>
      </c>
      <c r="S105" s="25">
        <f>VLOOKUP($A:$A,'3-Türkiye İhracat Göstergeleri'!$A:$P,6,0)</f>
        <v>0</v>
      </c>
      <c r="T105" s="25">
        <f>VLOOKUP($A:$A,'3-Türkiye İhracat Göstergeleri'!$A:$P,7,0)</f>
        <v>0</v>
      </c>
      <c r="U105" s="25">
        <f>VLOOKUP($A:$A,'3-Türkiye İhracat Göstergeleri'!$A:$P,8,0)</f>
        <v>0</v>
      </c>
      <c r="V105" s="25">
        <f>VLOOKUP($A:$A,'3-Türkiye İhracat Göstergeleri'!$A:$P,9,0)</f>
        <v>0</v>
      </c>
      <c r="W105" s="25">
        <f>VLOOKUP($A:$A,'3-Türkiye İhracat Göstergeleri'!$A:$P,10,0)</f>
        <v>0</v>
      </c>
      <c r="X105" s="25">
        <f>VLOOKUP($A:$A,'3-Türkiye İhracat Göstergeleri'!$A:$P,11,0)</f>
        <v>102</v>
      </c>
      <c r="Y105" s="25">
        <f>VLOOKUP($A:$A,'3-Türkiye İhracat Göstergeleri'!$A:$P,12,0)</f>
        <v>5.8073998542175348E-2</v>
      </c>
      <c r="Z105" s="25">
        <f>VLOOKUP($A:$A,'3-Türkiye İhracat Göstergeleri'!$A:$P,13,0)</f>
        <v>-24</v>
      </c>
      <c r="AA105" s="25">
        <f>VLOOKUP($A:$A,'3-Türkiye İhracat Göstergeleri'!$A:$P,14,0)</f>
        <v>9928</v>
      </c>
      <c r="AB105" s="25" t="str">
        <f>VLOOKUP($A:$A,'3-Türkiye İhracat Göstergeleri'!$A:$P,15,0)</f>
        <v>0.41</v>
      </c>
      <c r="AC105" s="25">
        <f>VLOOKUP($A:$A,'3-Türkiye İhracat Göstergeleri'!$A:$P,16,0)</f>
        <v>20</v>
      </c>
      <c r="AD105" s="25">
        <f>VLOOKUP($A:$A,'4-Dünya İthalat Göstergeleri'!$A:$M,2,0)</f>
        <v>729</v>
      </c>
      <c r="AE105" s="29">
        <f>VLOOKUP($A:$A,'4-Dünya İthalat Göstergeleri'!$A:$M,3,0)</f>
        <v>-729</v>
      </c>
      <c r="AF105" s="25">
        <f>VLOOKUP($A:$A,'4-Dünya İthalat Göstergeleri'!$A:$M,4,0)</f>
        <v>418</v>
      </c>
      <c r="AG105" s="25" t="str">
        <f>VLOOKUP($A:$A,'4-Dünya İthalat Göstergeleri'!$A:$M,5,0)</f>
        <v>Tons</v>
      </c>
      <c r="AH105" s="25">
        <f>VLOOKUP($A:$A,'4-Dünya İthalat Göstergeleri'!$A:$M,6,0)</f>
        <v>1744</v>
      </c>
      <c r="AI105" s="25">
        <f>VLOOKUP($A:$A,'4-Dünya İthalat Göstergeleri'!$A:$M,7,0)</f>
        <v>-24</v>
      </c>
      <c r="AJ105" s="25">
        <f>VLOOKUP($A:$A,'4-Dünya İthalat Göstergeleri'!$A:$M,8,0)</f>
        <v>-28</v>
      </c>
      <c r="AK105" s="25">
        <f>VLOOKUP($A:$A,'4-Dünya İthalat Göstergeleri'!$A:$M,9,0)</f>
        <v>-42</v>
      </c>
      <c r="AL105" s="25">
        <f>VLOOKUP($A:$A,'4-Dünya İthalat Göstergeleri'!$A:$M,10,0)</f>
        <v>5.8073998542175348E-2</v>
      </c>
      <c r="AM105" s="25">
        <f>VLOOKUP($A:$A,'4-Dünya İthalat Göstergeleri'!$A:$M,11,0)</f>
        <v>9928</v>
      </c>
      <c r="AN105" s="25" t="str">
        <f>VLOOKUP($A:$A,'4-Dünya İthalat Göstergeleri'!$A:$M,12,0)</f>
        <v>0.41</v>
      </c>
      <c r="AO105" s="25">
        <f>VLOOKUP($A:$A,'4-Dünya İthalat Göstergeleri'!$A:$M,13,0)</f>
        <v>45522</v>
      </c>
      <c r="AP105" s="11">
        <f>VLOOKUP($A:$A,'5-Dünya Yıllar İhracatı'!$A:$H,2,0)</f>
        <v>13</v>
      </c>
      <c r="AQ105" s="11">
        <f>VLOOKUP($A:$A,'5-Dünya Yıllar İhracatı'!$A:$H,3,0)</f>
        <v>0</v>
      </c>
      <c r="AR105" s="11">
        <f>VLOOKUP($A:$A,'5-Dünya Yıllar İhracatı'!$A:$H,4,0)</f>
        <v>0</v>
      </c>
      <c r="AS105" s="11">
        <f>VLOOKUP($A:$A,'5-Dünya Yıllar İhracatı'!$A:$H,5,0)</f>
        <v>0</v>
      </c>
      <c r="AT105" s="12">
        <f>VLOOKUP($A:$A,'5-Dünya Yıllar İhracatı'!$A:$H,6,0)</f>
        <v>0</v>
      </c>
      <c r="AU105" s="12">
        <f>VLOOKUP($A:$A,'5-Dünya Yıllar İhracatı'!$A:$H,7,0)</f>
        <v>100</v>
      </c>
      <c r="AV105" s="12">
        <f>VLOOKUP($A:$A,'5-Dünya Yıllar İhracatı'!$A:$H,8,0)</f>
        <v>0</v>
      </c>
      <c r="AW105" s="9">
        <f>VLOOKUP($A:$A,'6-Türkiye Yıllar İhracatı'!$A:$H,2,0)</f>
        <v>5</v>
      </c>
      <c r="AX105" s="9">
        <f>VLOOKUP($A:$A,'6-Türkiye Yıllar İhracatı'!$A:$H,3,0)</f>
        <v>1</v>
      </c>
      <c r="AY105" s="9">
        <f>VLOOKUP($A:$A,'6-Türkiye Yıllar İhracatı'!$A:$H,4,0)</f>
        <v>0</v>
      </c>
      <c r="AZ105" s="9">
        <f>VLOOKUP($A:$A,'6-Türkiye Yıllar İhracatı'!$A:$H,5,0)</f>
        <v>0</v>
      </c>
      <c r="BA105" s="10">
        <f>VLOOKUP($A:$A,'6-Türkiye Yıllar İhracatı'!$A:$H,6,0)</f>
        <v>0</v>
      </c>
      <c r="BB105" s="9">
        <f>VLOOKUP($A:$A,'6-Türkiye Yıllar İhracatı'!$A:$H,7,0)</f>
        <v>100</v>
      </c>
      <c r="BC105" s="10">
        <f>VLOOKUP($A:$A,'6-Türkiye Yıllar İhracatı'!$A:$H,8,0)</f>
        <v>0</v>
      </c>
      <c r="BD105" s="11" t="e">
        <f>VLOOKUP($A:$A,'7-Türkiye Çeyrek Yıllar İhracat'!$A:$G,2,0)</f>
        <v>#N/A</v>
      </c>
      <c r="BE105" s="11" t="e">
        <f>VLOOKUP($A:$A,'7-Türkiye Çeyrek Yıllar İhracat'!$A:$G,3,0)</f>
        <v>#N/A</v>
      </c>
      <c r="BF105" s="11" t="e">
        <f>VLOOKUP($A:$A,'7-Türkiye Çeyrek Yıllar İhracat'!$A:$G,4,0)</f>
        <v>#N/A</v>
      </c>
      <c r="BG105" s="11" t="e">
        <f>VLOOKUP($A:$A,'7-Türkiye Çeyrek Yıllar İhracat'!$A:$G,5,0)</f>
        <v>#N/A</v>
      </c>
      <c r="BH105" s="12" t="e">
        <f>VLOOKUP($A:$A,'7-Türkiye Çeyrek Yıllar İhracat'!$A:$G,6,0)</f>
        <v>#N/A</v>
      </c>
      <c r="BI105" s="12" t="e">
        <f>VLOOKUP($A:$A,'7-Türkiye Çeyrek Yıllar İhracat'!$A:$G,7,0)</f>
        <v>#N/A</v>
      </c>
      <c r="BJ105" s="9">
        <f>VLOOKUP($A:$A,'8-Türkiye Yıllar İhracat Birim '!$A:$H,2,0)</f>
        <v>5000</v>
      </c>
      <c r="BK105" s="9">
        <f>VLOOKUP($A:$A,'8-Türkiye Yıllar İhracat Birim '!$A:$H,3,0)</f>
        <v>0</v>
      </c>
      <c r="BL105" s="9">
        <f>VLOOKUP($A:$A,'8-Türkiye Yıllar İhracat Birim '!$A:$H,4,0)</f>
        <v>0</v>
      </c>
      <c r="BM105" s="9">
        <f>VLOOKUP($A:$A,'8-Türkiye Yıllar İhracat Birim '!$A:$H,5,0)</f>
        <v>0</v>
      </c>
      <c r="BN105" s="9">
        <f>VLOOKUP($A:$A,'8-Türkiye Yıllar İhracat Birim '!$A:$H,6,0)</f>
        <v>0</v>
      </c>
      <c r="BO105" s="9">
        <f>VLOOKUP($A:$A,'8-Türkiye Yıllar İhracat Birim '!$A:$H,7,0)</f>
        <v>0</v>
      </c>
      <c r="BP105" s="10">
        <f>VLOOKUP($A:$A,'8-Türkiye Yıllar İhracat Birim '!$A:$H,8,0)</f>
        <v>0</v>
      </c>
      <c r="BQ105" s="2">
        <f>VLOOKUP($A:$A,'9-Dünya Yıllar İthaları Birim F'!$A:$N,2,0)</f>
        <v>1567</v>
      </c>
      <c r="BR105" s="2" t="str">
        <f>VLOOKUP($A:$A,'9-Dünya Yıllar İthaları Birim F'!$A:$N,3,0)</f>
        <v>US Dollar/Tons</v>
      </c>
      <c r="BS105" s="2">
        <f>VLOOKUP($A:$A,'9-Dünya Yıllar İthaları Birim F'!$A:$N,4,0)</f>
        <v>1652</v>
      </c>
      <c r="BT105" s="2" t="str">
        <f>VLOOKUP($A:$A,'9-Dünya Yıllar İthaları Birim F'!$A:$N,5,0)</f>
        <v>US Dollar/Tons</v>
      </c>
      <c r="BU105" s="2">
        <f>VLOOKUP($A:$A,'9-Dünya Yıllar İthaları Birim F'!$A:$N,6,0)</f>
        <v>1858</v>
      </c>
      <c r="BV105" s="2" t="str">
        <f>VLOOKUP($A:$A,'9-Dünya Yıllar İthaları Birim F'!$A:$N,7,0)</f>
        <v>US Dollar/Tons</v>
      </c>
      <c r="BW105" s="2">
        <f>VLOOKUP($A:$A,'9-Dünya Yıllar İthaları Birim F'!$A:$N,8,0)</f>
        <v>2280</v>
      </c>
      <c r="BX105" s="2" t="str">
        <f>VLOOKUP($A:$A,'9-Dünya Yıllar İthaları Birim F'!$A:$N,9,0)</f>
        <v>US Dollar/Tons</v>
      </c>
      <c r="BY105" s="2">
        <f>VLOOKUP($A:$A,'9-Dünya Yıllar İthaları Birim F'!$A:$N,10,0)</f>
        <v>1744</v>
      </c>
      <c r="BZ105" s="2" t="str">
        <f>VLOOKUP($A:$A,'9-Dünya Yıllar İthaları Birim F'!$A:$N,11,0)</f>
        <v>US Dollar/Tons</v>
      </c>
      <c r="CA105" s="2">
        <f>VLOOKUP($A:$A,'9-Dünya Yıllar İthaları Birim F'!$A:$N,12,0)</f>
        <v>729</v>
      </c>
      <c r="CB105" s="2">
        <f>VLOOKUP($A:$A,'9-Dünya Yıllar İthaları Birim F'!$A:$N,13,0)</f>
        <v>418</v>
      </c>
      <c r="CC105" s="2" t="str">
        <f>VLOOKUP($A:$A,'9-Dünya Yıllar İthaları Birim F'!$A:$N,14,0)</f>
        <v>Tons</v>
      </c>
    </row>
    <row r="106" spans="1:81" x14ac:dyDescent="0.3">
      <c r="A106" s="8" t="s">
        <v>115</v>
      </c>
      <c r="B106" s="9">
        <v>568</v>
      </c>
      <c r="C106" s="9"/>
      <c r="D106" s="9">
        <v>1177</v>
      </c>
      <c r="E106" s="9">
        <v>567</v>
      </c>
      <c r="F106" s="49">
        <v>589</v>
      </c>
      <c r="G106" s="49">
        <f t="shared" si="2"/>
        <v>3.8800705467372132</v>
      </c>
      <c r="H106" s="49">
        <f t="shared" si="3"/>
        <v>4.692142851452652E-2</v>
      </c>
      <c r="I106" s="9" t="e">
        <f>VLOOKUP($A:$A,'2-Dünya Çeyrek Yıllar İthalatı'!$A:$G,2,0)</f>
        <v>#N/A</v>
      </c>
      <c r="J106" s="9" t="e">
        <f>VLOOKUP($A:$A,'2-Dünya Çeyrek Yıllar İthalatı'!$A:$G,3,0)</f>
        <v>#N/A</v>
      </c>
      <c r="K106" s="9" t="e">
        <f>VLOOKUP($A:$A,'2-Dünya Çeyrek Yıllar İthalatı'!$A:$G,4,0)</f>
        <v>#N/A</v>
      </c>
      <c r="L106" s="9" t="e">
        <f>VLOOKUP($A:$A,'2-Dünya Çeyrek Yıllar İthalatı'!$A:$G,5,0)</f>
        <v>#N/A</v>
      </c>
      <c r="M106" s="10" t="e">
        <f>VLOOKUP($A:$A,'2-Dünya Çeyrek Yıllar İthalatı'!$A:$G,6,0)</f>
        <v>#N/A</v>
      </c>
      <c r="N106" s="10" t="e">
        <f>VLOOKUP($A:$A,'2-Dünya Çeyrek Yıllar İthalatı'!$A:$G,7,0)</f>
        <v>#N/A</v>
      </c>
      <c r="O106" s="8">
        <f>VLOOKUP($A:$A,'3-Türkiye İhracat Göstergeleri'!$A:$P,2,0)</f>
        <v>0</v>
      </c>
      <c r="P106" s="27">
        <f>VLOOKUP($A:$A,'3-Türkiye İhracat Göstergeleri'!$A:$P,3,0)</f>
        <v>0</v>
      </c>
      <c r="Q106" s="27">
        <f>VLOOKUP($A:$A,'3-Türkiye İhracat Göstergeleri'!$A:$P,4,0)</f>
        <v>0</v>
      </c>
      <c r="R106" s="27">
        <f>VLOOKUP($A:$A,'3-Türkiye İhracat Göstergeleri'!$A:$P,5,0)</f>
        <v>0</v>
      </c>
      <c r="S106" s="27">
        <f>VLOOKUP($A:$A,'3-Türkiye İhracat Göstergeleri'!$A:$P,6,0)</f>
        <v>0</v>
      </c>
      <c r="T106" s="27">
        <f>VLOOKUP($A:$A,'3-Türkiye İhracat Göstergeleri'!$A:$P,7,0)</f>
        <v>0</v>
      </c>
      <c r="U106" s="27">
        <f>VLOOKUP($A:$A,'3-Türkiye İhracat Göstergeleri'!$A:$P,8,0)</f>
        <v>0</v>
      </c>
      <c r="V106" s="27">
        <f>VLOOKUP($A:$A,'3-Türkiye İhracat Göstergeleri'!$A:$P,9,0)</f>
        <v>0</v>
      </c>
      <c r="W106" s="27">
        <f>VLOOKUP($A:$A,'3-Türkiye İhracat Göstergeleri'!$A:$P,10,0)</f>
        <v>0</v>
      </c>
      <c r="X106" s="27">
        <f>VLOOKUP($A:$A,'3-Türkiye İhracat Göstergeleri'!$A:$P,11,0)</f>
        <v>103</v>
      </c>
      <c r="Y106" s="27">
        <f>VLOOKUP($A:$A,'3-Türkiye İhracat Göstergeleri'!$A:$P,12,0)</f>
        <v>4.6921241620495581E-2</v>
      </c>
      <c r="Z106" s="27">
        <f>VLOOKUP($A:$A,'3-Türkiye İhracat Göstergeleri'!$A:$P,13,0)</f>
        <v>1</v>
      </c>
      <c r="AA106" s="27">
        <f>VLOOKUP($A:$A,'3-Türkiye İhracat Göstergeleri'!$A:$P,14,0)</f>
        <v>11040</v>
      </c>
      <c r="AB106" s="27" t="str">
        <f>VLOOKUP($A:$A,'3-Türkiye İhracat Göstergeleri'!$A:$P,15,0)</f>
        <v>0.74</v>
      </c>
      <c r="AC106" s="27">
        <f>VLOOKUP($A:$A,'3-Türkiye İhracat Göstergeleri'!$A:$P,16,0)</f>
        <v>20</v>
      </c>
      <c r="AD106" s="27">
        <f>VLOOKUP($A:$A,'4-Dünya İthalat Göstergeleri'!$A:$M,2,0)</f>
        <v>589</v>
      </c>
      <c r="AE106" s="28">
        <f>VLOOKUP($A:$A,'4-Dünya İthalat Göstergeleri'!$A:$M,3,0)</f>
        <v>-588</v>
      </c>
      <c r="AF106" s="27">
        <f>VLOOKUP($A:$A,'4-Dünya İthalat Göstergeleri'!$A:$M,4,0)</f>
        <v>715</v>
      </c>
      <c r="AG106" s="27" t="str">
        <f>VLOOKUP($A:$A,'4-Dünya İthalat Göstergeleri'!$A:$M,5,0)</f>
        <v>Tons</v>
      </c>
      <c r="AH106" s="27">
        <f>VLOOKUP($A:$A,'4-Dünya İthalat Göstergeleri'!$A:$M,6,0)</f>
        <v>824</v>
      </c>
      <c r="AI106" s="27">
        <f>VLOOKUP($A:$A,'4-Dünya İthalat Göstergeleri'!$A:$M,7,0)</f>
        <v>1</v>
      </c>
      <c r="AJ106" s="27">
        <f>VLOOKUP($A:$A,'4-Dünya İthalat Göstergeleri'!$A:$M,8,0)</f>
        <v>1</v>
      </c>
      <c r="AK106" s="27">
        <f>VLOOKUP($A:$A,'4-Dünya İthalat Göstergeleri'!$A:$M,9,0)</f>
        <v>4</v>
      </c>
      <c r="AL106" s="27">
        <f>VLOOKUP($A:$A,'4-Dünya İthalat Göstergeleri'!$A:$M,10,0)</f>
        <v>4.6921241620495581E-2</v>
      </c>
      <c r="AM106" s="27">
        <f>VLOOKUP($A:$A,'4-Dünya İthalat Göstergeleri'!$A:$M,11,0)</f>
        <v>11040</v>
      </c>
      <c r="AN106" s="27" t="str">
        <f>VLOOKUP($A:$A,'4-Dünya İthalat Göstergeleri'!$A:$M,12,0)</f>
        <v>0.74</v>
      </c>
      <c r="AO106" s="27">
        <f>VLOOKUP($A:$A,'4-Dünya İthalat Göstergeleri'!$A:$M,13,0)</f>
        <v>45522</v>
      </c>
      <c r="AP106" s="9">
        <f>VLOOKUP($A:$A,'5-Dünya Yıllar İhracatı'!$A:$H,2,0)</f>
        <v>1</v>
      </c>
      <c r="AQ106" s="9">
        <f>VLOOKUP($A:$A,'5-Dünya Yıllar İhracatı'!$A:$H,3,0)</f>
        <v>0</v>
      </c>
      <c r="AR106" s="9">
        <f>VLOOKUP($A:$A,'5-Dünya Yıllar İhracatı'!$A:$H,4,0)</f>
        <v>45</v>
      </c>
      <c r="AS106" s="9">
        <f>VLOOKUP($A:$A,'5-Dünya Yıllar İhracatı'!$A:$H,5,0)</f>
        <v>82</v>
      </c>
      <c r="AT106" s="10">
        <f>VLOOKUP($A:$A,'5-Dünya Yıllar İhracatı'!$A:$H,6,0)</f>
        <v>1</v>
      </c>
      <c r="AU106" s="10">
        <f>VLOOKUP($A:$A,'5-Dünya Yıllar İhracatı'!$A:$H,7,0)</f>
        <v>-98.780487804878049</v>
      </c>
      <c r="AV106" s="10">
        <f>VLOOKUP($A:$A,'5-Dünya Yıllar İhracatı'!$A:$H,8,0)</f>
        <v>9.2402739186800447E-5</v>
      </c>
      <c r="AW106" s="11">
        <f>VLOOKUP($A:$A,'6-Türkiye Yıllar İhracatı'!$A:$H,2,0)</f>
        <v>0</v>
      </c>
      <c r="AX106" s="11">
        <f>VLOOKUP($A:$A,'6-Türkiye Yıllar İhracatı'!$A:$H,3,0)</f>
        <v>137</v>
      </c>
      <c r="AY106" s="11">
        <f>VLOOKUP($A:$A,'6-Türkiye Yıllar İhracatı'!$A:$H,4,0)</f>
        <v>1</v>
      </c>
      <c r="AZ106" s="11">
        <f>VLOOKUP($A:$A,'6-Türkiye Yıllar İhracatı'!$A:$H,5,0)</f>
        <v>18</v>
      </c>
      <c r="BA106" s="12">
        <f>VLOOKUP($A:$A,'6-Türkiye Yıllar İhracatı'!$A:$H,6,0)</f>
        <v>0</v>
      </c>
      <c r="BB106" s="11">
        <f>VLOOKUP($A:$A,'6-Türkiye Yıllar İhracatı'!$A:$H,7,0)</f>
        <v>-100</v>
      </c>
      <c r="BC106" s="12">
        <f>VLOOKUP($A:$A,'6-Türkiye Yıllar İhracatı'!$A:$H,8,0)</f>
        <v>0</v>
      </c>
      <c r="BD106" s="9" t="e">
        <f>VLOOKUP($A:$A,'7-Türkiye Çeyrek Yıllar İhracat'!$A:$G,2,0)</f>
        <v>#N/A</v>
      </c>
      <c r="BE106" s="9" t="e">
        <f>VLOOKUP($A:$A,'7-Türkiye Çeyrek Yıllar İhracat'!$A:$G,3,0)</f>
        <v>#N/A</v>
      </c>
      <c r="BF106" s="9" t="e">
        <f>VLOOKUP($A:$A,'7-Türkiye Çeyrek Yıllar İhracat'!$A:$G,4,0)</f>
        <v>#N/A</v>
      </c>
      <c r="BG106" s="9" t="e">
        <f>VLOOKUP($A:$A,'7-Türkiye Çeyrek Yıllar İhracat'!$A:$G,5,0)</f>
        <v>#N/A</v>
      </c>
      <c r="BH106" s="10" t="e">
        <f>VLOOKUP($A:$A,'7-Türkiye Çeyrek Yıllar İhracat'!$A:$G,6,0)</f>
        <v>#N/A</v>
      </c>
      <c r="BI106" s="12" t="e">
        <f>VLOOKUP($A:$A,'7-Türkiye Çeyrek Yıllar İhracat'!$A:$G,7,0)</f>
        <v>#N/A</v>
      </c>
      <c r="BJ106" s="11">
        <f>VLOOKUP($A:$A,'8-Türkiye Yıllar İhracat Birim '!$A:$H,2,0)</f>
        <v>0</v>
      </c>
      <c r="BK106" s="11">
        <f>VLOOKUP($A:$A,'8-Türkiye Yıllar İhracat Birim '!$A:$H,3,0)</f>
        <v>1671</v>
      </c>
      <c r="BL106" s="11">
        <f>VLOOKUP($A:$A,'8-Türkiye Yıllar İhracat Birim '!$A:$H,4,0)</f>
        <v>0</v>
      </c>
      <c r="BM106" s="11">
        <f>VLOOKUP($A:$A,'8-Türkiye Yıllar İhracat Birim '!$A:$H,5,0)</f>
        <v>9000</v>
      </c>
      <c r="BN106" s="11">
        <f>VLOOKUP($A:$A,'8-Türkiye Yıllar İhracat Birim '!$A:$H,6,0)</f>
        <v>0</v>
      </c>
      <c r="BO106" s="11">
        <f>VLOOKUP($A:$A,'8-Türkiye Yıllar İhracat Birim '!$A:$H,7,0)</f>
        <v>0</v>
      </c>
      <c r="BP106" s="12">
        <f>VLOOKUP($A:$A,'8-Türkiye Yıllar İhracat Birim '!$A:$H,8,0)</f>
        <v>0</v>
      </c>
      <c r="BQ106" s="2">
        <f>VLOOKUP($A:$A,'9-Dünya Yıllar İthaları Birim F'!$A:$N,2,0)</f>
        <v>826</v>
      </c>
      <c r="BR106" s="2" t="str">
        <f>VLOOKUP($A:$A,'9-Dünya Yıllar İthaları Birim F'!$A:$N,3,0)</f>
        <v>US Dollar/Tons</v>
      </c>
      <c r="BS106" s="2">
        <f>VLOOKUP($A:$A,'9-Dünya Yıllar İthaları Birim F'!$A:$N,4,0)</f>
        <v>0</v>
      </c>
      <c r="BT106" s="2">
        <f>VLOOKUP($A:$A,'9-Dünya Yıllar İthaları Birim F'!$A:$N,5,0)</f>
        <v>0</v>
      </c>
      <c r="BU106" s="2">
        <f>VLOOKUP($A:$A,'9-Dünya Yıllar İthaları Birim F'!$A:$N,6,0)</f>
        <v>1535</v>
      </c>
      <c r="BV106" s="2" t="str">
        <f>VLOOKUP($A:$A,'9-Dünya Yıllar İthaları Birim F'!$A:$N,7,0)</f>
        <v>US Dollar/Tons</v>
      </c>
      <c r="BW106" s="2">
        <f>VLOOKUP($A:$A,'9-Dünya Yıllar İthaları Birim F'!$A:$N,8,0)</f>
        <v>969</v>
      </c>
      <c r="BX106" s="2" t="str">
        <f>VLOOKUP($A:$A,'9-Dünya Yıllar İthaları Birim F'!$A:$N,9,0)</f>
        <v>US Dollar/Tons</v>
      </c>
      <c r="BY106" s="2">
        <f>VLOOKUP($A:$A,'9-Dünya Yıllar İthaları Birim F'!$A:$N,10,0)</f>
        <v>824</v>
      </c>
      <c r="BZ106" s="2" t="str">
        <f>VLOOKUP($A:$A,'9-Dünya Yıllar İthaları Birim F'!$A:$N,11,0)</f>
        <v>US Dollar/Tons</v>
      </c>
      <c r="CA106" s="2">
        <f>VLOOKUP($A:$A,'9-Dünya Yıllar İthaları Birim F'!$A:$N,12,0)</f>
        <v>589</v>
      </c>
      <c r="CB106" s="2">
        <f>VLOOKUP($A:$A,'9-Dünya Yıllar İthaları Birim F'!$A:$N,13,0)</f>
        <v>715</v>
      </c>
      <c r="CC106" s="2" t="str">
        <f>VLOOKUP($A:$A,'9-Dünya Yıllar İthaları Birim F'!$A:$N,14,0)</f>
        <v>Tons</v>
      </c>
    </row>
    <row r="107" spans="1:81" x14ac:dyDescent="0.3">
      <c r="A107" s="6" t="s">
        <v>116</v>
      </c>
      <c r="B107" s="11">
        <v>51</v>
      </c>
      <c r="C107" s="11">
        <v>40</v>
      </c>
      <c r="D107" s="11">
        <v>9709</v>
      </c>
      <c r="E107" s="11">
        <v>180</v>
      </c>
      <c r="F107" s="50">
        <v>552</v>
      </c>
      <c r="G107" s="50">
        <f t="shared" si="2"/>
        <v>206.66666666666669</v>
      </c>
      <c r="H107" s="50">
        <f t="shared" si="3"/>
        <v>4.3973902444853386E-2</v>
      </c>
      <c r="I107" s="11" t="e">
        <f>VLOOKUP($A:$A,'2-Dünya Çeyrek Yıllar İthalatı'!$A:$G,2,0)</f>
        <v>#N/A</v>
      </c>
      <c r="J107" s="11" t="e">
        <f>VLOOKUP($A:$A,'2-Dünya Çeyrek Yıllar İthalatı'!$A:$G,3,0)</f>
        <v>#N/A</v>
      </c>
      <c r="K107" s="11" t="e">
        <f>VLOOKUP($A:$A,'2-Dünya Çeyrek Yıllar İthalatı'!$A:$G,4,0)</f>
        <v>#N/A</v>
      </c>
      <c r="L107" s="11" t="e">
        <f>VLOOKUP($A:$A,'2-Dünya Çeyrek Yıllar İthalatı'!$A:$G,5,0)</f>
        <v>#N/A</v>
      </c>
      <c r="M107" s="12" t="e">
        <f>VLOOKUP($A:$A,'2-Dünya Çeyrek Yıllar İthalatı'!$A:$G,6,0)</f>
        <v>#N/A</v>
      </c>
      <c r="N107" s="12" t="e">
        <f>VLOOKUP($A:$A,'2-Dünya Çeyrek Yıllar İthalatı'!$A:$G,7,0)</f>
        <v>#N/A</v>
      </c>
      <c r="O107" s="6">
        <f>VLOOKUP($A:$A,'3-Türkiye İhracat Göstergeleri'!$A:$P,2,0)</f>
        <v>0</v>
      </c>
      <c r="P107" s="25">
        <f>VLOOKUP($A:$A,'3-Türkiye İhracat Göstergeleri'!$A:$P,3,0)</f>
        <v>0</v>
      </c>
      <c r="Q107" s="25">
        <f>VLOOKUP($A:$A,'3-Türkiye İhracat Göstergeleri'!$A:$P,4,0)</f>
        <v>0</v>
      </c>
      <c r="R107" s="25">
        <f>VLOOKUP($A:$A,'3-Türkiye İhracat Göstergeleri'!$A:$P,5,0)</f>
        <v>0</v>
      </c>
      <c r="S107" s="25">
        <f>VLOOKUP($A:$A,'3-Türkiye İhracat Göstergeleri'!$A:$P,6,0)</f>
        <v>0</v>
      </c>
      <c r="T107" s="25">
        <f>VLOOKUP($A:$A,'3-Türkiye İhracat Göstergeleri'!$A:$P,7,0)</f>
        <v>0</v>
      </c>
      <c r="U107" s="25">
        <f>VLOOKUP($A:$A,'3-Türkiye İhracat Göstergeleri'!$A:$P,8,0)</f>
        <v>0</v>
      </c>
      <c r="V107" s="25">
        <f>VLOOKUP($A:$A,'3-Türkiye İhracat Göstergeleri'!$A:$P,9,0)</f>
        <v>0</v>
      </c>
      <c r="W107" s="25">
        <f>VLOOKUP($A:$A,'3-Türkiye İhracat Göstergeleri'!$A:$P,10,0)</f>
        <v>0</v>
      </c>
      <c r="X107" s="25">
        <f>VLOOKUP($A:$A,'3-Türkiye İhracat Göstergeleri'!$A:$P,11,0)</f>
        <v>104</v>
      </c>
      <c r="Y107" s="25">
        <f>VLOOKUP($A:$A,'3-Türkiye İhracat Göstergeleri'!$A:$P,12,0)</f>
        <v>4.3973727291194496E-2</v>
      </c>
      <c r="Z107" s="25">
        <f>VLOOKUP($A:$A,'3-Türkiye İhracat Göstergeleri'!$A:$P,13,0)</f>
        <v>87</v>
      </c>
      <c r="AA107" s="25">
        <f>VLOOKUP($A:$A,'3-Türkiye İhracat Göstergeleri'!$A:$P,14,0)</f>
        <v>2699</v>
      </c>
      <c r="AB107" s="25" t="str">
        <f>VLOOKUP($A:$A,'3-Türkiye İhracat Göstergeleri'!$A:$P,15,0)</f>
        <v>0.97</v>
      </c>
      <c r="AC107" s="25">
        <f>VLOOKUP($A:$A,'3-Türkiye İhracat Göstergeleri'!$A:$P,16,0)</f>
        <v>15</v>
      </c>
      <c r="AD107" s="25">
        <f>VLOOKUP($A:$A,'4-Dünya İthalat Göstergeleri'!$A:$M,2,0)</f>
        <v>552</v>
      </c>
      <c r="AE107" s="29">
        <f>VLOOKUP($A:$A,'4-Dünya İthalat Göstergeleri'!$A:$M,3,0)</f>
        <v>-552</v>
      </c>
      <c r="AF107" s="25">
        <f>VLOOKUP($A:$A,'4-Dünya İthalat Göstergeleri'!$A:$M,4,0)</f>
        <v>101</v>
      </c>
      <c r="AG107" s="25" t="str">
        <f>VLOOKUP($A:$A,'4-Dünya İthalat Göstergeleri'!$A:$M,5,0)</f>
        <v>Tons</v>
      </c>
      <c r="AH107" s="25">
        <f>VLOOKUP($A:$A,'4-Dünya İthalat Göstergeleri'!$A:$M,6,0)</f>
        <v>5465</v>
      </c>
      <c r="AI107" s="25">
        <f>VLOOKUP($A:$A,'4-Dünya İthalat Göstergeleri'!$A:$M,7,0)</f>
        <v>87</v>
      </c>
      <c r="AJ107" s="25">
        <f>VLOOKUP($A:$A,'4-Dünya İthalat Göstergeleri'!$A:$M,8,0)</f>
        <v>92</v>
      </c>
      <c r="AK107" s="25">
        <f>VLOOKUP($A:$A,'4-Dünya İthalat Göstergeleri'!$A:$M,9,0)</f>
        <v>207</v>
      </c>
      <c r="AL107" s="25">
        <f>VLOOKUP($A:$A,'4-Dünya İthalat Göstergeleri'!$A:$M,10,0)</f>
        <v>4.3973727291194496E-2</v>
      </c>
      <c r="AM107" s="25">
        <f>VLOOKUP($A:$A,'4-Dünya İthalat Göstergeleri'!$A:$M,11,0)</f>
        <v>2699</v>
      </c>
      <c r="AN107" s="25" t="str">
        <f>VLOOKUP($A:$A,'4-Dünya İthalat Göstergeleri'!$A:$M,12,0)</f>
        <v>0.97</v>
      </c>
      <c r="AO107" s="25">
        <f>VLOOKUP($A:$A,'4-Dünya İthalat Göstergeleri'!$A:$M,13,0)</f>
        <v>45305</v>
      </c>
      <c r="AP107" s="11" t="e">
        <f>VLOOKUP($A:$A,'5-Dünya Yıllar İhracatı'!$A:$H,2,0)</f>
        <v>#N/A</v>
      </c>
      <c r="AQ107" s="11" t="e">
        <f>VLOOKUP($A:$A,'5-Dünya Yıllar İhracatı'!$A:$H,3,0)</f>
        <v>#N/A</v>
      </c>
      <c r="AR107" s="11" t="e">
        <f>VLOOKUP($A:$A,'5-Dünya Yıllar İhracatı'!$A:$H,4,0)</f>
        <v>#N/A</v>
      </c>
      <c r="AS107" s="11" t="e">
        <f>VLOOKUP($A:$A,'5-Dünya Yıllar İhracatı'!$A:$H,5,0)</f>
        <v>#N/A</v>
      </c>
      <c r="AT107" s="12" t="e">
        <f>VLOOKUP($A:$A,'5-Dünya Yıllar İhracatı'!$A:$H,6,0)</f>
        <v>#N/A</v>
      </c>
      <c r="AU107" s="12" t="e">
        <f>VLOOKUP($A:$A,'5-Dünya Yıllar İhracatı'!$A:$H,7,0)</f>
        <v>#N/A</v>
      </c>
      <c r="AV107" s="12" t="e">
        <f>VLOOKUP($A:$A,'5-Dünya Yıllar İhracatı'!$A:$H,8,0)</f>
        <v>#N/A</v>
      </c>
      <c r="AW107" s="9" t="e">
        <f>VLOOKUP($A:$A,'6-Türkiye Yıllar İhracatı'!$A:$H,2,0)</f>
        <v>#N/A</v>
      </c>
      <c r="AX107" s="9" t="e">
        <f>VLOOKUP($A:$A,'6-Türkiye Yıllar İhracatı'!$A:$H,3,0)</f>
        <v>#N/A</v>
      </c>
      <c r="AY107" s="9" t="e">
        <f>VLOOKUP($A:$A,'6-Türkiye Yıllar İhracatı'!$A:$H,4,0)</f>
        <v>#N/A</v>
      </c>
      <c r="AZ107" s="9" t="e">
        <f>VLOOKUP($A:$A,'6-Türkiye Yıllar İhracatı'!$A:$H,5,0)</f>
        <v>#N/A</v>
      </c>
      <c r="BA107" s="10" t="e">
        <f>VLOOKUP($A:$A,'6-Türkiye Yıllar İhracatı'!$A:$H,6,0)</f>
        <v>#N/A</v>
      </c>
      <c r="BB107" s="9" t="e">
        <f>VLOOKUP($A:$A,'6-Türkiye Yıllar İhracatı'!$A:$H,7,0)</f>
        <v>#N/A</v>
      </c>
      <c r="BC107" s="10" t="e">
        <f>VLOOKUP($A:$A,'6-Türkiye Yıllar İhracatı'!$A:$H,8,0)</f>
        <v>#N/A</v>
      </c>
      <c r="BD107" s="11" t="e">
        <f>VLOOKUP($A:$A,'7-Türkiye Çeyrek Yıllar İhracat'!$A:$G,2,0)</f>
        <v>#N/A</v>
      </c>
      <c r="BE107" s="11" t="e">
        <f>VLOOKUP($A:$A,'7-Türkiye Çeyrek Yıllar İhracat'!$A:$G,3,0)</f>
        <v>#N/A</v>
      </c>
      <c r="BF107" s="11" t="e">
        <f>VLOOKUP($A:$A,'7-Türkiye Çeyrek Yıllar İhracat'!$A:$G,4,0)</f>
        <v>#N/A</v>
      </c>
      <c r="BG107" s="11" t="e">
        <f>VLOOKUP($A:$A,'7-Türkiye Çeyrek Yıllar İhracat'!$A:$G,5,0)</f>
        <v>#N/A</v>
      </c>
      <c r="BH107" s="12" t="e">
        <f>VLOOKUP($A:$A,'7-Türkiye Çeyrek Yıllar İhracat'!$A:$G,6,0)</f>
        <v>#N/A</v>
      </c>
      <c r="BI107" s="12" t="e">
        <f>VLOOKUP($A:$A,'7-Türkiye Çeyrek Yıllar İhracat'!$A:$G,7,0)</f>
        <v>#N/A</v>
      </c>
      <c r="BJ107" s="9" t="e">
        <f>VLOOKUP($A:$A,'8-Türkiye Yıllar İhracat Birim '!$A:$H,2,0)</f>
        <v>#N/A</v>
      </c>
      <c r="BK107" s="9" t="e">
        <f>VLOOKUP($A:$A,'8-Türkiye Yıllar İhracat Birim '!$A:$H,3,0)</f>
        <v>#N/A</v>
      </c>
      <c r="BL107" s="9" t="e">
        <f>VLOOKUP($A:$A,'8-Türkiye Yıllar İhracat Birim '!$A:$H,4,0)</f>
        <v>#N/A</v>
      </c>
      <c r="BM107" s="9" t="e">
        <f>VLOOKUP($A:$A,'8-Türkiye Yıllar İhracat Birim '!$A:$H,5,0)</f>
        <v>#N/A</v>
      </c>
      <c r="BN107" s="9" t="e">
        <f>VLOOKUP($A:$A,'8-Türkiye Yıllar İhracat Birim '!$A:$H,6,0)</f>
        <v>#N/A</v>
      </c>
      <c r="BO107" s="9" t="e">
        <f>VLOOKUP($A:$A,'8-Türkiye Yıllar İhracat Birim '!$A:$H,7,0)</f>
        <v>#N/A</v>
      </c>
      <c r="BP107" s="10" t="e">
        <f>VLOOKUP($A:$A,'8-Türkiye Yıllar İhracat Birim '!$A:$H,8,0)</f>
        <v>#N/A</v>
      </c>
      <c r="BQ107" s="2">
        <f>VLOOKUP($A:$A,'9-Dünya Yıllar İthaları Birim F'!$A:$N,2,0)</f>
        <v>10200</v>
      </c>
      <c r="BR107" s="2" t="str">
        <f>VLOOKUP($A:$A,'9-Dünya Yıllar İthaları Birim F'!$A:$N,3,0)</f>
        <v>US Dollar/Tons</v>
      </c>
      <c r="BS107" s="2">
        <f>VLOOKUP($A:$A,'9-Dünya Yıllar İthaları Birim F'!$A:$N,4,0)</f>
        <v>1176</v>
      </c>
      <c r="BT107" s="2" t="str">
        <f>VLOOKUP($A:$A,'9-Dünya Yıllar İthaları Birim F'!$A:$N,5,0)</f>
        <v>US Dollar/Tons</v>
      </c>
      <c r="BU107" s="2">
        <f>VLOOKUP($A:$A,'9-Dünya Yıllar İthaları Birim F'!$A:$N,6,0)</f>
        <v>6696</v>
      </c>
      <c r="BV107" s="2" t="str">
        <f>VLOOKUP($A:$A,'9-Dünya Yıllar İthaları Birim F'!$A:$N,7,0)</f>
        <v>US Dollar/Tons</v>
      </c>
      <c r="BW107" s="2">
        <f>VLOOKUP($A:$A,'9-Dünya Yıllar İthaları Birim F'!$A:$N,8,0)</f>
        <v>3214</v>
      </c>
      <c r="BX107" s="2" t="str">
        <f>VLOOKUP($A:$A,'9-Dünya Yıllar İthaları Birim F'!$A:$N,9,0)</f>
        <v>US Dollar/Tons</v>
      </c>
      <c r="BY107" s="2">
        <f>VLOOKUP($A:$A,'9-Dünya Yıllar İthaları Birim F'!$A:$N,10,0)</f>
        <v>5465</v>
      </c>
      <c r="BZ107" s="2" t="str">
        <f>VLOOKUP($A:$A,'9-Dünya Yıllar İthaları Birim F'!$A:$N,11,0)</f>
        <v>US Dollar/Tons</v>
      </c>
      <c r="CA107" s="2">
        <f>VLOOKUP($A:$A,'9-Dünya Yıllar İthaları Birim F'!$A:$N,12,0)</f>
        <v>552</v>
      </c>
      <c r="CB107" s="2">
        <f>VLOOKUP($A:$A,'9-Dünya Yıllar İthaları Birim F'!$A:$N,13,0)</f>
        <v>101</v>
      </c>
      <c r="CC107" s="2" t="str">
        <f>VLOOKUP($A:$A,'9-Dünya Yıllar İthaları Birim F'!$A:$N,14,0)</f>
        <v>Tons</v>
      </c>
    </row>
    <row r="108" spans="1:81" x14ac:dyDescent="0.3">
      <c r="A108" s="8" t="s">
        <v>117</v>
      </c>
      <c r="B108" s="9">
        <v>86</v>
      </c>
      <c r="C108" s="9">
        <v>46</v>
      </c>
      <c r="D108" s="9">
        <v>175</v>
      </c>
      <c r="E108" s="9">
        <v>562</v>
      </c>
      <c r="F108" s="49">
        <v>544</v>
      </c>
      <c r="G108" s="49">
        <f t="shared" si="2"/>
        <v>-3.2028469750889679</v>
      </c>
      <c r="H108" s="49">
        <f t="shared" si="3"/>
        <v>4.3336599510869996E-2</v>
      </c>
      <c r="I108" s="9">
        <f>VLOOKUP($A:$A,'2-Dünya Çeyrek Yıllar İthalatı'!$A:$G,2,0)</f>
        <v>153</v>
      </c>
      <c r="J108" s="9">
        <f>VLOOKUP($A:$A,'2-Dünya Çeyrek Yıllar İthalatı'!$A:$G,3,0)</f>
        <v>53</v>
      </c>
      <c r="K108" s="9">
        <f>VLOOKUP($A:$A,'2-Dünya Çeyrek Yıllar İthalatı'!$A:$G,4,0)</f>
        <v>72</v>
      </c>
      <c r="L108" s="9">
        <f>VLOOKUP($A:$A,'2-Dünya Çeyrek Yıllar İthalatı'!$A:$G,5,0)</f>
        <v>97</v>
      </c>
      <c r="M108" s="10">
        <f>VLOOKUP($A:$A,'2-Dünya Çeyrek Yıllar İthalatı'!$A:$G,6,0)</f>
        <v>0</v>
      </c>
      <c r="N108" s="10">
        <f>VLOOKUP($A:$A,'2-Dünya Çeyrek Yıllar İthalatı'!$A:$G,7,0)</f>
        <v>-100</v>
      </c>
      <c r="O108" s="8">
        <f>VLOOKUP($A:$A,'3-Türkiye İhracat Göstergeleri'!$A:$P,2,0)</f>
        <v>0</v>
      </c>
      <c r="P108" s="27">
        <f>VLOOKUP($A:$A,'3-Türkiye İhracat Göstergeleri'!$A:$P,3,0)</f>
        <v>0</v>
      </c>
      <c r="Q108" s="27">
        <f>VLOOKUP($A:$A,'3-Türkiye İhracat Göstergeleri'!$A:$P,4,0)</f>
        <v>0</v>
      </c>
      <c r="R108" s="27">
        <f>VLOOKUP($A:$A,'3-Türkiye İhracat Göstergeleri'!$A:$P,5,0)</f>
        <v>0</v>
      </c>
      <c r="S108" s="27">
        <f>VLOOKUP($A:$A,'3-Türkiye İhracat Göstergeleri'!$A:$P,6,0)</f>
        <v>0</v>
      </c>
      <c r="T108" s="27">
        <f>VLOOKUP($A:$A,'3-Türkiye İhracat Göstergeleri'!$A:$P,7,0)</f>
        <v>0</v>
      </c>
      <c r="U108" s="27">
        <f>VLOOKUP($A:$A,'3-Türkiye İhracat Göstergeleri'!$A:$P,8,0)</f>
        <v>0</v>
      </c>
      <c r="V108" s="27">
        <f>VLOOKUP($A:$A,'3-Türkiye İhracat Göstergeleri'!$A:$P,9,0)</f>
        <v>0</v>
      </c>
      <c r="W108" s="27">
        <f>VLOOKUP($A:$A,'3-Türkiye İhracat Göstergeleri'!$A:$P,10,0)</f>
        <v>0</v>
      </c>
      <c r="X108" s="27">
        <f>VLOOKUP($A:$A,'3-Türkiye İhracat Göstergeleri'!$A:$P,11,0)</f>
        <v>105</v>
      </c>
      <c r="Y108" s="27">
        <f>VLOOKUP($A:$A,'3-Türkiye İhracat Göstergeleri'!$A:$P,12,0)</f>
        <v>4.3336426895669938E-2</v>
      </c>
      <c r="Z108" s="27">
        <f>VLOOKUP($A:$A,'3-Türkiye İhracat Göstergeleri'!$A:$P,13,0)</f>
        <v>86</v>
      </c>
      <c r="AA108" s="27">
        <f>VLOOKUP($A:$A,'3-Türkiye İhracat Göstergeleri'!$A:$P,14,0)</f>
        <v>2848</v>
      </c>
      <c r="AB108" s="27" t="str">
        <f>VLOOKUP($A:$A,'3-Türkiye İhracat Göstergeleri'!$A:$P,15,0)</f>
        <v>0.59</v>
      </c>
      <c r="AC108" s="27">
        <f>VLOOKUP($A:$A,'3-Türkiye İhracat Göstergeleri'!$A:$P,16,0)</f>
        <v>0</v>
      </c>
      <c r="AD108" s="27">
        <f>VLOOKUP($A:$A,'4-Dünya İthalat Göstergeleri'!$A:$M,2,0)</f>
        <v>544</v>
      </c>
      <c r="AE108" s="28">
        <f>VLOOKUP($A:$A,'4-Dünya İthalat Göstergeleri'!$A:$M,3,0)</f>
        <v>-544</v>
      </c>
      <c r="AF108" s="27">
        <f>VLOOKUP($A:$A,'4-Dünya İthalat Göstergeleri'!$A:$M,4,0)</f>
        <v>219</v>
      </c>
      <c r="AG108" s="27" t="str">
        <f>VLOOKUP($A:$A,'4-Dünya İthalat Göstergeleri'!$A:$M,5,0)</f>
        <v>Tons</v>
      </c>
      <c r="AH108" s="27">
        <f>VLOOKUP($A:$A,'4-Dünya İthalat Göstergeleri'!$A:$M,6,0)</f>
        <v>2484</v>
      </c>
      <c r="AI108" s="27">
        <f>VLOOKUP($A:$A,'4-Dünya İthalat Göstergeleri'!$A:$M,7,0)</f>
        <v>86</v>
      </c>
      <c r="AJ108" s="27">
        <f>VLOOKUP($A:$A,'4-Dünya İthalat Göstergeleri'!$A:$M,8,0)</f>
        <v>122</v>
      </c>
      <c r="AK108" s="27">
        <f>VLOOKUP($A:$A,'4-Dünya İthalat Göstergeleri'!$A:$M,9,0)</f>
        <v>-3</v>
      </c>
      <c r="AL108" s="27">
        <f>VLOOKUP($A:$A,'4-Dünya İthalat Göstergeleri'!$A:$M,10,0)</f>
        <v>4.3336426895669938E-2</v>
      </c>
      <c r="AM108" s="27">
        <f>VLOOKUP($A:$A,'4-Dünya İthalat Göstergeleri'!$A:$M,11,0)</f>
        <v>2848</v>
      </c>
      <c r="AN108" s="27" t="str">
        <f>VLOOKUP($A:$A,'4-Dünya İthalat Göstergeleri'!$A:$M,12,0)</f>
        <v>0.59</v>
      </c>
      <c r="AO108" s="27">
        <f>VLOOKUP($A:$A,'4-Dünya İthalat Göstergeleri'!$A:$M,13,0)</f>
        <v>0</v>
      </c>
      <c r="AP108" s="9" t="e">
        <f>VLOOKUP($A:$A,'5-Dünya Yıllar İhracatı'!$A:$H,2,0)</f>
        <v>#N/A</v>
      </c>
      <c r="AQ108" s="9" t="e">
        <f>VLOOKUP($A:$A,'5-Dünya Yıllar İhracatı'!$A:$H,3,0)</f>
        <v>#N/A</v>
      </c>
      <c r="AR108" s="9" t="e">
        <f>VLOOKUP($A:$A,'5-Dünya Yıllar İhracatı'!$A:$H,4,0)</f>
        <v>#N/A</v>
      </c>
      <c r="AS108" s="9" t="e">
        <f>VLOOKUP($A:$A,'5-Dünya Yıllar İhracatı'!$A:$H,5,0)</f>
        <v>#N/A</v>
      </c>
      <c r="AT108" s="10" t="e">
        <f>VLOOKUP($A:$A,'5-Dünya Yıllar İhracatı'!$A:$H,6,0)</f>
        <v>#N/A</v>
      </c>
      <c r="AU108" s="10" t="e">
        <f>VLOOKUP($A:$A,'5-Dünya Yıllar İhracatı'!$A:$H,7,0)</f>
        <v>#N/A</v>
      </c>
      <c r="AV108" s="10" t="e">
        <f>VLOOKUP($A:$A,'5-Dünya Yıllar İhracatı'!$A:$H,8,0)</f>
        <v>#N/A</v>
      </c>
      <c r="AW108" s="11" t="e">
        <f>VLOOKUP($A:$A,'6-Türkiye Yıllar İhracatı'!$A:$H,2,0)</f>
        <v>#N/A</v>
      </c>
      <c r="AX108" s="11" t="e">
        <f>VLOOKUP($A:$A,'6-Türkiye Yıllar İhracatı'!$A:$H,3,0)</f>
        <v>#N/A</v>
      </c>
      <c r="AY108" s="11" t="e">
        <f>VLOOKUP($A:$A,'6-Türkiye Yıllar İhracatı'!$A:$H,4,0)</f>
        <v>#N/A</v>
      </c>
      <c r="AZ108" s="11" t="e">
        <f>VLOOKUP($A:$A,'6-Türkiye Yıllar İhracatı'!$A:$H,5,0)</f>
        <v>#N/A</v>
      </c>
      <c r="BA108" s="12" t="e">
        <f>VLOOKUP($A:$A,'6-Türkiye Yıllar İhracatı'!$A:$H,6,0)</f>
        <v>#N/A</v>
      </c>
      <c r="BB108" s="11" t="e">
        <f>VLOOKUP($A:$A,'6-Türkiye Yıllar İhracatı'!$A:$H,7,0)</f>
        <v>#N/A</v>
      </c>
      <c r="BC108" s="12" t="e">
        <f>VLOOKUP($A:$A,'6-Türkiye Yıllar İhracatı'!$A:$H,8,0)</f>
        <v>#N/A</v>
      </c>
      <c r="BD108" s="9" t="e">
        <f>VLOOKUP($A:$A,'7-Türkiye Çeyrek Yıllar İhracat'!$A:$G,2,0)</f>
        <v>#N/A</v>
      </c>
      <c r="BE108" s="9" t="e">
        <f>VLOOKUP($A:$A,'7-Türkiye Çeyrek Yıllar İhracat'!$A:$G,3,0)</f>
        <v>#N/A</v>
      </c>
      <c r="BF108" s="9" t="e">
        <f>VLOOKUP($A:$A,'7-Türkiye Çeyrek Yıllar İhracat'!$A:$G,4,0)</f>
        <v>#N/A</v>
      </c>
      <c r="BG108" s="9" t="e">
        <f>VLOOKUP($A:$A,'7-Türkiye Çeyrek Yıllar İhracat'!$A:$G,5,0)</f>
        <v>#N/A</v>
      </c>
      <c r="BH108" s="10" t="e">
        <f>VLOOKUP($A:$A,'7-Türkiye Çeyrek Yıllar İhracat'!$A:$G,6,0)</f>
        <v>#N/A</v>
      </c>
      <c r="BI108" s="12" t="e">
        <f>VLOOKUP($A:$A,'7-Türkiye Çeyrek Yıllar İhracat'!$A:$G,7,0)</f>
        <v>#N/A</v>
      </c>
      <c r="BJ108" s="11" t="e">
        <f>VLOOKUP($A:$A,'8-Türkiye Yıllar İhracat Birim '!$A:$H,2,0)</f>
        <v>#N/A</v>
      </c>
      <c r="BK108" s="11" t="e">
        <f>VLOOKUP($A:$A,'8-Türkiye Yıllar İhracat Birim '!$A:$H,3,0)</f>
        <v>#N/A</v>
      </c>
      <c r="BL108" s="11" t="e">
        <f>VLOOKUP($A:$A,'8-Türkiye Yıllar İhracat Birim '!$A:$H,4,0)</f>
        <v>#N/A</v>
      </c>
      <c r="BM108" s="11" t="e">
        <f>VLOOKUP($A:$A,'8-Türkiye Yıllar İhracat Birim '!$A:$H,5,0)</f>
        <v>#N/A</v>
      </c>
      <c r="BN108" s="11" t="e">
        <f>VLOOKUP($A:$A,'8-Türkiye Yıllar İhracat Birim '!$A:$H,6,0)</f>
        <v>#N/A</v>
      </c>
      <c r="BO108" s="11" t="e">
        <f>VLOOKUP($A:$A,'8-Türkiye Yıllar İhracat Birim '!$A:$H,7,0)</f>
        <v>#N/A</v>
      </c>
      <c r="BP108" s="12" t="e">
        <f>VLOOKUP($A:$A,'8-Türkiye Yıllar İhracat Birim '!$A:$H,8,0)</f>
        <v>#N/A</v>
      </c>
      <c r="BQ108" s="2">
        <f>VLOOKUP($A:$A,'9-Dünya Yıllar İthaları Birim F'!$A:$N,2,0)</f>
        <v>6615</v>
      </c>
      <c r="BR108" s="2" t="str">
        <f>VLOOKUP($A:$A,'9-Dünya Yıllar İthaları Birim F'!$A:$N,3,0)</f>
        <v>US Dollar/Tons</v>
      </c>
      <c r="BS108" s="2">
        <f>VLOOKUP($A:$A,'9-Dünya Yıllar İthaları Birim F'!$A:$N,4,0)</f>
        <v>3067</v>
      </c>
      <c r="BT108" s="2" t="str">
        <f>VLOOKUP($A:$A,'9-Dünya Yıllar İthaları Birim F'!$A:$N,5,0)</f>
        <v>US Dollar/Tons</v>
      </c>
      <c r="BU108" s="2">
        <f>VLOOKUP($A:$A,'9-Dünya Yıllar İthaları Birim F'!$A:$N,6,0)</f>
        <v>1423</v>
      </c>
      <c r="BV108" s="2" t="str">
        <f>VLOOKUP($A:$A,'9-Dünya Yıllar İthaları Birim F'!$A:$N,7,0)</f>
        <v>US Dollar/Tons</v>
      </c>
      <c r="BW108" s="2">
        <f>VLOOKUP($A:$A,'9-Dünya Yıllar İthaları Birim F'!$A:$N,8,0)</f>
        <v>3722</v>
      </c>
      <c r="BX108" s="2" t="str">
        <f>VLOOKUP($A:$A,'9-Dünya Yıllar İthaları Birim F'!$A:$N,9,0)</f>
        <v>US Dollar/Tons</v>
      </c>
      <c r="BY108" s="2">
        <f>VLOOKUP($A:$A,'9-Dünya Yıllar İthaları Birim F'!$A:$N,10,0)</f>
        <v>2484</v>
      </c>
      <c r="BZ108" s="2" t="str">
        <f>VLOOKUP($A:$A,'9-Dünya Yıllar İthaları Birim F'!$A:$N,11,0)</f>
        <v>US Dollar/Tons</v>
      </c>
      <c r="CA108" s="2">
        <f>VLOOKUP($A:$A,'9-Dünya Yıllar İthaları Birim F'!$A:$N,12,0)</f>
        <v>544</v>
      </c>
      <c r="CB108" s="2">
        <f>VLOOKUP($A:$A,'9-Dünya Yıllar İthaları Birim F'!$A:$N,13,0)</f>
        <v>219</v>
      </c>
      <c r="CC108" s="2" t="str">
        <f>VLOOKUP($A:$A,'9-Dünya Yıllar İthaları Birim F'!$A:$N,14,0)</f>
        <v>Tons</v>
      </c>
    </row>
    <row r="109" spans="1:81" x14ac:dyDescent="0.3">
      <c r="A109" s="6" t="s">
        <v>118</v>
      </c>
      <c r="B109" s="11">
        <v>518</v>
      </c>
      <c r="C109" s="11">
        <v>430</v>
      </c>
      <c r="D109" s="11">
        <v>303</v>
      </c>
      <c r="E109" s="11">
        <v>771</v>
      </c>
      <c r="F109" s="50">
        <v>536</v>
      </c>
      <c r="G109" s="50">
        <f t="shared" si="2"/>
        <v>-30.479896238651104</v>
      </c>
      <c r="H109" s="50">
        <f t="shared" si="3"/>
        <v>4.2699296576886613E-2</v>
      </c>
      <c r="I109" s="11">
        <f>VLOOKUP($A:$A,'2-Dünya Çeyrek Yıllar İthalatı'!$A:$G,2,0)</f>
        <v>203</v>
      </c>
      <c r="J109" s="11">
        <f>VLOOKUP($A:$A,'2-Dünya Çeyrek Yıllar İthalatı'!$A:$G,3,0)</f>
        <v>287</v>
      </c>
      <c r="K109" s="11">
        <f>VLOOKUP($A:$A,'2-Dünya Çeyrek Yıllar İthalatı'!$A:$G,4,0)</f>
        <v>44</v>
      </c>
      <c r="L109" s="11">
        <f>VLOOKUP($A:$A,'2-Dünya Çeyrek Yıllar İthalatı'!$A:$G,5,0)</f>
        <v>0</v>
      </c>
      <c r="M109" s="12">
        <f>VLOOKUP($A:$A,'2-Dünya Çeyrek Yıllar İthalatı'!$A:$G,6,0)</f>
        <v>0</v>
      </c>
      <c r="N109" s="12">
        <f>VLOOKUP($A:$A,'2-Dünya Çeyrek Yıllar İthalatı'!$A:$G,7,0)</f>
        <v>-100</v>
      </c>
      <c r="O109" s="6">
        <f>VLOOKUP($A:$A,'3-Türkiye İhracat Göstergeleri'!$A:$P,2,0)</f>
        <v>0</v>
      </c>
      <c r="P109" s="25">
        <f>VLOOKUP($A:$A,'3-Türkiye İhracat Göstergeleri'!$A:$P,3,0)</f>
        <v>0</v>
      </c>
      <c r="Q109" s="25">
        <f>VLOOKUP($A:$A,'3-Türkiye İhracat Göstergeleri'!$A:$P,4,0)</f>
        <v>0</v>
      </c>
      <c r="R109" s="25">
        <f>VLOOKUP($A:$A,'3-Türkiye İhracat Göstergeleri'!$A:$P,5,0)</f>
        <v>0</v>
      </c>
      <c r="S109" s="25">
        <f>VLOOKUP($A:$A,'3-Türkiye İhracat Göstergeleri'!$A:$P,6,0)</f>
        <v>0</v>
      </c>
      <c r="T109" s="25">
        <f>VLOOKUP($A:$A,'3-Türkiye İhracat Göstergeleri'!$A:$P,7,0)</f>
        <v>0</v>
      </c>
      <c r="U109" s="25">
        <f>VLOOKUP($A:$A,'3-Türkiye İhracat Göstergeleri'!$A:$P,8,0)</f>
        <v>0</v>
      </c>
      <c r="V109" s="25">
        <f>VLOOKUP($A:$A,'3-Türkiye İhracat Göstergeleri'!$A:$P,9,0)</f>
        <v>0</v>
      </c>
      <c r="W109" s="25">
        <f>VLOOKUP($A:$A,'3-Türkiye İhracat Göstergeleri'!$A:$P,10,0)</f>
        <v>0</v>
      </c>
      <c r="X109" s="25">
        <f>VLOOKUP($A:$A,'3-Türkiye İhracat Göstergeleri'!$A:$P,11,0)</f>
        <v>106</v>
      </c>
      <c r="Y109" s="25">
        <f>VLOOKUP($A:$A,'3-Türkiye İhracat Göstergeleri'!$A:$P,12,0)</f>
        <v>4.269912650014538E-2</v>
      </c>
      <c r="Z109" s="25">
        <f>VLOOKUP($A:$A,'3-Türkiye İhracat Göstergeleri'!$A:$P,13,0)</f>
        <v>7</v>
      </c>
      <c r="AA109" s="25">
        <f>VLOOKUP($A:$A,'3-Türkiye İhracat Göstergeleri'!$A:$P,14,0)</f>
        <v>3798</v>
      </c>
      <c r="AB109" s="25" t="str">
        <f>VLOOKUP($A:$A,'3-Türkiye İhracat Göstergeleri'!$A:$P,15,0)</f>
        <v>0.37</v>
      </c>
      <c r="AC109" s="25">
        <f>VLOOKUP($A:$A,'3-Türkiye İhracat Göstergeleri'!$A:$P,16,0)</f>
        <v>15</v>
      </c>
      <c r="AD109" s="25">
        <f>VLOOKUP($A:$A,'4-Dünya İthalat Göstergeleri'!$A:$M,2,0)</f>
        <v>536</v>
      </c>
      <c r="AE109" s="29">
        <f>VLOOKUP($A:$A,'4-Dünya İthalat Göstergeleri'!$A:$M,3,0)</f>
        <v>-536</v>
      </c>
      <c r="AF109" s="25">
        <f>VLOOKUP($A:$A,'4-Dünya İthalat Göstergeleri'!$A:$M,4,0)</f>
        <v>2291</v>
      </c>
      <c r="AG109" s="25" t="str">
        <f>VLOOKUP($A:$A,'4-Dünya İthalat Göstergeleri'!$A:$M,5,0)</f>
        <v>1000 square meters</v>
      </c>
      <c r="AH109" s="25">
        <f>VLOOKUP($A:$A,'4-Dünya İthalat Göstergeleri'!$A:$M,6,0)</f>
        <v>234</v>
      </c>
      <c r="AI109" s="25">
        <f>VLOOKUP($A:$A,'4-Dünya İthalat Göstergeleri'!$A:$M,7,0)</f>
        <v>7</v>
      </c>
      <c r="AJ109" s="25">
        <f>VLOOKUP($A:$A,'4-Dünya İthalat Göstergeleri'!$A:$M,8,0)</f>
        <v>32</v>
      </c>
      <c r="AK109" s="25">
        <f>VLOOKUP($A:$A,'4-Dünya İthalat Göstergeleri'!$A:$M,9,0)</f>
        <v>-31</v>
      </c>
      <c r="AL109" s="25">
        <f>VLOOKUP($A:$A,'4-Dünya İthalat Göstergeleri'!$A:$M,10,0)</f>
        <v>4.269912650014538E-2</v>
      </c>
      <c r="AM109" s="25">
        <f>VLOOKUP($A:$A,'4-Dünya İthalat Göstergeleri'!$A:$M,11,0)</f>
        <v>3798</v>
      </c>
      <c r="AN109" s="25" t="str">
        <f>VLOOKUP($A:$A,'4-Dünya İthalat Göstergeleri'!$A:$M,12,0)</f>
        <v>0.37</v>
      </c>
      <c r="AO109" s="25">
        <f>VLOOKUP($A:$A,'4-Dünya İthalat Göstergeleri'!$A:$M,13,0)</f>
        <v>0</v>
      </c>
      <c r="AP109" s="11" t="e">
        <f>VLOOKUP($A:$A,'5-Dünya Yıllar İhracatı'!$A:$H,2,0)</f>
        <v>#N/A</v>
      </c>
      <c r="AQ109" s="11" t="e">
        <f>VLOOKUP($A:$A,'5-Dünya Yıllar İhracatı'!$A:$H,3,0)</f>
        <v>#N/A</v>
      </c>
      <c r="AR109" s="11" t="e">
        <f>VLOOKUP($A:$A,'5-Dünya Yıllar İhracatı'!$A:$H,4,0)</f>
        <v>#N/A</v>
      </c>
      <c r="AS109" s="11" t="e">
        <f>VLOOKUP($A:$A,'5-Dünya Yıllar İhracatı'!$A:$H,5,0)</f>
        <v>#N/A</v>
      </c>
      <c r="AT109" s="12" t="e">
        <f>VLOOKUP($A:$A,'5-Dünya Yıllar İhracatı'!$A:$H,6,0)</f>
        <v>#N/A</v>
      </c>
      <c r="AU109" s="12" t="e">
        <f>VLOOKUP($A:$A,'5-Dünya Yıllar İhracatı'!$A:$H,7,0)</f>
        <v>#N/A</v>
      </c>
      <c r="AV109" s="12" t="e">
        <f>VLOOKUP($A:$A,'5-Dünya Yıllar İhracatı'!$A:$H,8,0)</f>
        <v>#N/A</v>
      </c>
      <c r="AW109" s="9" t="e">
        <f>VLOOKUP($A:$A,'6-Türkiye Yıllar İhracatı'!$A:$H,2,0)</f>
        <v>#N/A</v>
      </c>
      <c r="AX109" s="9" t="e">
        <f>VLOOKUP($A:$A,'6-Türkiye Yıllar İhracatı'!$A:$H,3,0)</f>
        <v>#N/A</v>
      </c>
      <c r="AY109" s="9" t="e">
        <f>VLOOKUP($A:$A,'6-Türkiye Yıllar İhracatı'!$A:$H,4,0)</f>
        <v>#N/A</v>
      </c>
      <c r="AZ109" s="9" t="e">
        <f>VLOOKUP($A:$A,'6-Türkiye Yıllar İhracatı'!$A:$H,5,0)</f>
        <v>#N/A</v>
      </c>
      <c r="BA109" s="10" t="e">
        <f>VLOOKUP($A:$A,'6-Türkiye Yıllar İhracatı'!$A:$H,6,0)</f>
        <v>#N/A</v>
      </c>
      <c r="BB109" s="9" t="e">
        <f>VLOOKUP($A:$A,'6-Türkiye Yıllar İhracatı'!$A:$H,7,0)</f>
        <v>#N/A</v>
      </c>
      <c r="BC109" s="10" t="e">
        <f>VLOOKUP($A:$A,'6-Türkiye Yıllar İhracatı'!$A:$H,8,0)</f>
        <v>#N/A</v>
      </c>
      <c r="BD109" s="11" t="e">
        <f>VLOOKUP($A:$A,'7-Türkiye Çeyrek Yıllar İhracat'!$A:$G,2,0)</f>
        <v>#N/A</v>
      </c>
      <c r="BE109" s="11" t="e">
        <f>VLOOKUP($A:$A,'7-Türkiye Çeyrek Yıllar İhracat'!$A:$G,3,0)</f>
        <v>#N/A</v>
      </c>
      <c r="BF109" s="11" t="e">
        <f>VLOOKUP($A:$A,'7-Türkiye Çeyrek Yıllar İhracat'!$A:$G,4,0)</f>
        <v>#N/A</v>
      </c>
      <c r="BG109" s="11" t="e">
        <f>VLOOKUP($A:$A,'7-Türkiye Çeyrek Yıllar İhracat'!$A:$G,5,0)</f>
        <v>#N/A</v>
      </c>
      <c r="BH109" s="12" t="e">
        <f>VLOOKUP($A:$A,'7-Türkiye Çeyrek Yıllar İhracat'!$A:$G,6,0)</f>
        <v>#N/A</v>
      </c>
      <c r="BI109" s="12" t="e">
        <f>VLOOKUP($A:$A,'7-Türkiye Çeyrek Yıllar İhracat'!$A:$G,7,0)</f>
        <v>#N/A</v>
      </c>
      <c r="BJ109" s="9" t="e">
        <f>VLOOKUP($A:$A,'8-Türkiye Yıllar İhracat Birim '!$A:$H,2,0)</f>
        <v>#N/A</v>
      </c>
      <c r="BK109" s="9" t="e">
        <f>VLOOKUP($A:$A,'8-Türkiye Yıllar İhracat Birim '!$A:$H,3,0)</f>
        <v>#N/A</v>
      </c>
      <c r="BL109" s="9" t="e">
        <f>VLOOKUP($A:$A,'8-Türkiye Yıllar İhracat Birim '!$A:$H,4,0)</f>
        <v>#N/A</v>
      </c>
      <c r="BM109" s="9" t="e">
        <f>VLOOKUP($A:$A,'8-Türkiye Yıllar İhracat Birim '!$A:$H,5,0)</f>
        <v>#N/A</v>
      </c>
      <c r="BN109" s="9" t="e">
        <f>VLOOKUP($A:$A,'8-Türkiye Yıllar İhracat Birim '!$A:$H,6,0)</f>
        <v>#N/A</v>
      </c>
      <c r="BO109" s="9" t="e">
        <f>VLOOKUP($A:$A,'8-Türkiye Yıllar İhracat Birim '!$A:$H,7,0)</f>
        <v>#N/A</v>
      </c>
      <c r="BP109" s="10" t="e">
        <f>VLOOKUP($A:$A,'8-Türkiye Yıllar İhracat Birim '!$A:$H,8,0)</f>
        <v>#N/A</v>
      </c>
      <c r="BQ109" s="2">
        <f>VLOOKUP($A:$A,'9-Dünya Yıllar İthaları Birim F'!$A:$N,2,0)</f>
        <v>1077</v>
      </c>
      <c r="BR109" s="2" t="str">
        <f>VLOOKUP($A:$A,'9-Dünya Yıllar İthaları Birim F'!$A:$N,3,0)</f>
        <v>US Dollar/1000 square meters</v>
      </c>
      <c r="BS109" s="2">
        <f>VLOOKUP($A:$A,'9-Dünya Yıllar İthaları Birim F'!$A:$N,4,0)</f>
        <v>973</v>
      </c>
      <c r="BT109" s="2" t="str">
        <f>VLOOKUP($A:$A,'9-Dünya Yıllar İthaları Birim F'!$A:$N,5,0)</f>
        <v>US Dollar/1000 square meters</v>
      </c>
      <c r="BU109" s="2">
        <f>VLOOKUP($A:$A,'9-Dünya Yıllar İthaları Birim F'!$A:$N,6,0)</f>
        <v>1825</v>
      </c>
      <c r="BV109" s="2" t="str">
        <f>VLOOKUP($A:$A,'9-Dünya Yıllar İthaları Birim F'!$A:$N,7,0)</f>
        <v>US Dollar/1000 square meters</v>
      </c>
      <c r="BW109" s="2">
        <f>VLOOKUP($A:$A,'9-Dünya Yıllar İthaları Birim F'!$A:$N,8,0)</f>
        <v>2495</v>
      </c>
      <c r="BX109" s="2" t="str">
        <f>VLOOKUP($A:$A,'9-Dünya Yıllar İthaları Birim F'!$A:$N,9,0)</f>
        <v>US Dollar/1000 square meters</v>
      </c>
      <c r="BY109" s="2">
        <f>VLOOKUP($A:$A,'9-Dünya Yıllar İthaları Birim F'!$A:$N,10,0)</f>
        <v>234</v>
      </c>
      <c r="BZ109" s="2" t="str">
        <f>VLOOKUP($A:$A,'9-Dünya Yıllar İthaları Birim F'!$A:$N,11,0)</f>
        <v>US Dollar/1000 square meters</v>
      </c>
      <c r="CA109" s="2">
        <f>VLOOKUP($A:$A,'9-Dünya Yıllar İthaları Birim F'!$A:$N,12,0)</f>
        <v>536</v>
      </c>
      <c r="CB109" s="2">
        <f>VLOOKUP($A:$A,'9-Dünya Yıllar İthaları Birim F'!$A:$N,13,0)</f>
        <v>2291</v>
      </c>
      <c r="CC109" s="2" t="str">
        <f>VLOOKUP($A:$A,'9-Dünya Yıllar İthaları Birim F'!$A:$N,14,0)</f>
        <v>1000 square meters</v>
      </c>
    </row>
    <row r="110" spans="1:81" x14ac:dyDescent="0.3">
      <c r="A110" s="8" t="s">
        <v>119</v>
      </c>
      <c r="B110" s="13">
        <v>157</v>
      </c>
      <c r="C110" s="13">
        <v>203</v>
      </c>
      <c r="D110" s="13">
        <v>118</v>
      </c>
      <c r="E110" s="13">
        <v>1461</v>
      </c>
      <c r="F110" s="51">
        <v>500</v>
      </c>
      <c r="G110" s="51">
        <f t="shared" si="2"/>
        <v>-65.776865160848729</v>
      </c>
      <c r="H110" s="51">
        <f t="shared" si="3"/>
        <v>3.9831433373961396E-2</v>
      </c>
      <c r="I110" s="9" t="e">
        <f>VLOOKUP($A:$A,'2-Dünya Çeyrek Yıllar İthalatı'!$A:$G,2,0)</f>
        <v>#N/A</v>
      </c>
      <c r="J110" s="9" t="e">
        <f>VLOOKUP($A:$A,'2-Dünya Çeyrek Yıllar İthalatı'!$A:$G,3,0)</f>
        <v>#N/A</v>
      </c>
      <c r="K110" s="9" t="e">
        <f>VLOOKUP($A:$A,'2-Dünya Çeyrek Yıllar İthalatı'!$A:$G,4,0)</f>
        <v>#N/A</v>
      </c>
      <c r="L110" s="9" t="e">
        <f>VLOOKUP($A:$A,'2-Dünya Çeyrek Yıllar İthalatı'!$A:$G,5,0)</f>
        <v>#N/A</v>
      </c>
      <c r="M110" s="10" t="e">
        <f>VLOOKUP($A:$A,'2-Dünya Çeyrek Yıllar İthalatı'!$A:$G,6,0)</f>
        <v>#N/A</v>
      </c>
      <c r="N110" s="10" t="e">
        <f>VLOOKUP($A:$A,'2-Dünya Çeyrek Yıllar İthalatı'!$A:$G,7,0)</f>
        <v>#N/A</v>
      </c>
      <c r="O110" s="8">
        <f>VLOOKUP($A:$A,'3-Türkiye İhracat Göstergeleri'!$A:$P,2,0)</f>
        <v>0</v>
      </c>
      <c r="P110" s="27">
        <f>VLOOKUP($A:$A,'3-Türkiye İhracat Göstergeleri'!$A:$P,3,0)</f>
        <v>0</v>
      </c>
      <c r="Q110" s="27">
        <f>VLOOKUP($A:$A,'3-Türkiye İhracat Göstergeleri'!$A:$P,4,0)</f>
        <v>0</v>
      </c>
      <c r="R110" s="27">
        <f>VLOOKUP($A:$A,'3-Türkiye İhracat Göstergeleri'!$A:$P,5,0)</f>
        <v>0</v>
      </c>
      <c r="S110" s="27">
        <f>VLOOKUP($A:$A,'3-Türkiye İhracat Göstergeleri'!$A:$P,6,0)</f>
        <v>0</v>
      </c>
      <c r="T110" s="27">
        <f>VLOOKUP($A:$A,'3-Türkiye İhracat Göstergeleri'!$A:$P,7,0)</f>
        <v>0</v>
      </c>
      <c r="U110" s="27">
        <f>VLOOKUP($A:$A,'3-Türkiye İhracat Göstergeleri'!$A:$P,8,0)</f>
        <v>0</v>
      </c>
      <c r="V110" s="27">
        <f>VLOOKUP($A:$A,'3-Türkiye İhracat Göstergeleri'!$A:$P,9,0)</f>
        <v>0</v>
      </c>
      <c r="W110" s="27">
        <f>VLOOKUP($A:$A,'3-Türkiye İhracat Göstergeleri'!$A:$P,10,0)</f>
        <v>0</v>
      </c>
      <c r="X110" s="27">
        <f>VLOOKUP($A:$A,'3-Türkiye İhracat Göstergeleri'!$A:$P,11,0)</f>
        <v>107</v>
      </c>
      <c r="Y110" s="27">
        <f>VLOOKUP($A:$A,'3-Türkiye İhracat Göstergeleri'!$A:$P,12,0)</f>
        <v>3.9831274720284873E-2</v>
      </c>
      <c r="Z110" s="27">
        <f>VLOOKUP($A:$A,'3-Türkiye İhracat Göstergeleri'!$A:$P,13,0)</f>
        <v>54</v>
      </c>
      <c r="AA110" s="27">
        <f>VLOOKUP($A:$A,'3-Türkiye İhracat Göstergeleri'!$A:$P,14,0)</f>
        <v>14141</v>
      </c>
      <c r="AB110" s="27" t="str">
        <f>VLOOKUP($A:$A,'3-Türkiye İhracat Göstergeleri'!$A:$P,15,0)</f>
        <v>0.82</v>
      </c>
      <c r="AC110" s="27">
        <f>VLOOKUP($A:$A,'3-Türkiye İhracat Göstergeleri'!$A:$P,16,0)</f>
        <v>26</v>
      </c>
      <c r="AD110" s="38">
        <f>VLOOKUP($A:$A,'4-Dünya İthalat Göstergeleri'!$A:$M,2,0)</f>
        <v>500</v>
      </c>
      <c r="AE110" s="28">
        <f>VLOOKUP($A:$A,'4-Dünya İthalat Göstergeleri'!$A:$M,3,0)</f>
        <v>-500</v>
      </c>
      <c r="AF110" s="38">
        <f>VLOOKUP($A:$A,'4-Dünya İthalat Göstergeleri'!$A:$M,4,0)</f>
        <v>280</v>
      </c>
      <c r="AG110" s="38" t="str">
        <f>VLOOKUP($A:$A,'4-Dünya İthalat Göstergeleri'!$A:$M,5,0)</f>
        <v>Tons</v>
      </c>
      <c r="AH110" s="38">
        <f>VLOOKUP($A:$A,'4-Dünya İthalat Göstergeleri'!$A:$M,6,0)</f>
        <v>1786</v>
      </c>
      <c r="AI110" s="38">
        <f>VLOOKUP($A:$A,'4-Dünya İthalat Göstergeleri'!$A:$M,7,0)</f>
        <v>54</v>
      </c>
      <c r="AJ110" s="38">
        <f>VLOOKUP($A:$A,'4-Dünya İthalat Göstergeleri'!$A:$M,8,0)</f>
        <v>0</v>
      </c>
      <c r="AK110" s="38">
        <f>VLOOKUP($A:$A,'4-Dünya İthalat Göstergeleri'!$A:$M,9,0)</f>
        <v>-66</v>
      </c>
      <c r="AL110" s="38">
        <f>VLOOKUP($A:$A,'4-Dünya İthalat Göstergeleri'!$A:$M,10,0)</f>
        <v>3.9831274720284873E-2</v>
      </c>
      <c r="AM110" s="38">
        <f>VLOOKUP($A:$A,'4-Dünya İthalat Göstergeleri'!$A:$M,11,0)</f>
        <v>14141</v>
      </c>
      <c r="AN110" s="38" t="str">
        <f>VLOOKUP($A:$A,'4-Dünya İthalat Göstergeleri'!$A:$M,12,0)</f>
        <v>0.82</v>
      </c>
      <c r="AO110" s="38">
        <f>VLOOKUP($A:$A,'4-Dünya İthalat Göstergeleri'!$A:$M,13,0)</f>
        <v>45559</v>
      </c>
      <c r="AP110" s="9">
        <f>VLOOKUP($A:$A,'5-Dünya Yıllar İhracatı'!$A:$H,2,0)</f>
        <v>0</v>
      </c>
      <c r="AQ110" s="9">
        <f>VLOOKUP($A:$A,'5-Dünya Yıllar İhracatı'!$A:$H,3,0)</f>
        <v>0</v>
      </c>
      <c r="AR110" s="9">
        <f>VLOOKUP($A:$A,'5-Dünya Yıllar İhracatı'!$A:$H,4,0)</f>
        <v>38</v>
      </c>
      <c r="AS110" s="9">
        <f>VLOOKUP($A:$A,'5-Dünya Yıllar İhracatı'!$A:$H,5,0)</f>
        <v>0</v>
      </c>
      <c r="AT110" s="10">
        <f>VLOOKUP($A:$A,'5-Dünya Yıllar İhracatı'!$A:$H,6,0)</f>
        <v>0</v>
      </c>
      <c r="AU110" s="10">
        <f>VLOOKUP($A:$A,'5-Dünya Yıllar İhracatı'!$A:$H,7,0)</f>
        <v>100</v>
      </c>
      <c r="AV110" s="10">
        <f>VLOOKUP($A:$A,'5-Dünya Yıllar İhracatı'!$A:$H,8,0)</f>
        <v>0</v>
      </c>
      <c r="AW110" s="11">
        <f>VLOOKUP($A:$A,'6-Türkiye Yıllar İhracatı'!$A:$H,2,0)</f>
        <v>0</v>
      </c>
      <c r="AX110" s="11">
        <f>VLOOKUP($A:$A,'6-Türkiye Yıllar İhracatı'!$A:$H,3,0)</f>
        <v>10</v>
      </c>
      <c r="AY110" s="11">
        <f>VLOOKUP($A:$A,'6-Türkiye Yıllar İhracatı'!$A:$H,4,0)</f>
        <v>0</v>
      </c>
      <c r="AZ110" s="11">
        <f>VLOOKUP($A:$A,'6-Türkiye Yıllar İhracatı'!$A:$H,5,0)</f>
        <v>95</v>
      </c>
      <c r="BA110" s="12">
        <f>VLOOKUP($A:$A,'6-Türkiye Yıllar İhracatı'!$A:$H,6,0)</f>
        <v>0</v>
      </c>
      <c r="BB110" s="11">
        <f>VLOOKUP($A:$A,'6-Türkiye Yıllar İhracatı'!$A:$H,7,0)</f>
        <v>-100</v>
      </c>
      <c r="BC110" s="12">
        <f>VLOOKUP($A:$A,'6-Türkiye Yıllar İhracatı'!$A:$H,8,0)</f>
        <v>0</v>
      </c>
      <c r="BD110" s="9" t="e">
        <f>VLOOKUP($A:$A,'7-Türkiye Çeyrek Yıllar İhracat'!$A:$G,2,0)</f>
        <v>#N/A</v>
      </c>
      <c r="BE110" s="9" t="e">
        <f>VLOOKUP($A:$A,'7-Türkiye Çeyrek Yıllar İhracat'!$A:$G,3,0)</f>
        <v>#N/A</v>
      </c>
      <c r="BF110" s="9" t="e">
        <f>VLOOKUP($A:$A,'7-Türkiye Çeyrek Yıllar İhracat'!$A:$G,4,0)</f>
        <v>#N/A</v>
      </c>
      <c r="BG110" s="9" t="e">
        <f>VLOOKUP($A:$A,'7-Türkiye Çeyrek Yıllar İhracat'!$A:$G,5,0)</f>
        <v>#N/A</v>
      </c>
      <c r="BH110" s="10" t="e">
        <f>VLOOKUP($A:$A,'7-Türkiye Çeyrek Yıllar İhracat'!$A:$G,6,0)</f>
        <v>#N/A</v>
      </c>
      <c r="BI110" s="12" t="e">
        <f>VLOOKUP($A:$A,'7-Türkiye Çeyrek Yıllar İhracat'!$A:$G,7,0)</f>
        <v>#N/A</v>
      </c>
      <c r="BJ110" s="11">
        <f>VLOOKUP($A:$A,'8-Türkiye Yıllar İhracat Birim '!$A:$H,2,0)</f>
        <v>0</v>
      </c>
      <c r="BK110" s="11">
        <f>VLOOKUP($A:$A,'8-Türkiye Yıllar İhracat Birim '!$A:$H,3,0)</f>
        <v>2500</v>
      </c>
      <c r="BL110" s="11">
        <f>VLOOKUP($A:$A,'8-Türkiye Yıllar İhracat Birim '!$A:$H,4,0)</f>
        <v>0</v>
      </c>
      <c r="BM110" s="11">
        <f>VLOOKUP($A:$A,'8-Türkiye Yıllar İhracat Birim '!$A:$H,5,0)</f>
        <v>4750</v>
      </c>
      <c r="BN110" s="11">
        <f>VLOOKUP($A:$A,'8-Türkiye Yıllar İhracat Birim '!$A:$H,6,0)</f>
        <v>0</v>
      </c>
      <c r="BO110" s="11">
        <f>VLOOKUP($A:$A,'8-Türkiye Yıllar İhracat Birim '!$A:$H,7,0)</f>
        <v>0</v>
      </c>
      <c r="BP110" s="12">
        <f>VLOOKUP($A:$A,'8-Türkiye Yıllar İhracat Birim '!$A:$H,8,0)</f>
        <v>0</v>
      </c>
      <c r="BQ110" s="2">
        <f>VLOOKUP($A:$A,'9-Dünya Yıllar İthaları Birim F'!$A:$N,2,0)</f>
        <v>2379</v>
      </c>
      <c r="BR110" s="2" t="str">
        <f>VLOOKUP($A:$A,'9-Dünya Yıllar İthaları Birim F'!$A:$N,3,0)</f>
        <v>US Dollar/Tons</v>
      </c>
      <c r="BS110" s="2">
        <f>VLOOKUP($A:$A,'9-Dünya Yıllar İthaları Birim F'!$A:$N,4,0)</f>
        <v>4614</v>
      </c>
      <c r="BT110" s="2" t="str">
        <f>VLOOKUP($A:$A,'9-Dünya Yıllar İthaları Birim F'!$A:$N,5,0)</f>
        <v>US Dollar/Tons</v>
      </c>
      <c r="BU110" s="2">
        <f>VLOOKUP($A:$A,'9-Dünya Yıllar İthaları Birim F'!$A:$N,6,0)</f>
        <v>4720</v>
      </c>
      <c r="BV110" s="2" t="str">
        <f>VLOOKUP($A:$A,'9-Dünya Yıllar İthaları Birim F'!$A:$N,7,0)</f>
        <v>US Dollar/Tons</v>
      </c>
      <c r="BW110" s="2">
        <f>VLOOKUP($A:$A,'9-Dünya Yıllar İthaları Birim F'!$A:$N,8,0)</f>
        <v>2899</v>
      </c>
      <c r="BX110" s="2" t="str">
        <f>VLOOKUP($A:$A,'9-Dünya Yıllar İthaları Birim F'!$A:$N,9,0)</f>
        <v>US Dollar/Tons</v>
      </c>
      <c r="BY110" s="2">
        <f>VLOOKUP($A:$A,'9-Dünya Yıllar İthaları Birim F'!$A:$N,10,0)</f>
        <v>1786</v>
      </c>
      <c r="BZ110" s="2" t="str">
        <f>VLOOKUP($A:$A,'9-Dünya Yıllar İthaları Birim F'!$A:$N,11,0)</f>
        <v>US Dollar/Tons</v>
      </c>
      <c r="CA110" s="2">
        <f>VLOOKUP($A:$A,'9-Dünya Yıllar İthaları Birim F'!$A:$N,12,0)</f>
        <v>500</v>
      </c>
      <c r="CB110" s="2">
        <f>VLOOKUP($A:$A,'9-Dünya Yıllar İthaları Birim F'!$A:$N,13,0)</f>
        <v>280</v>
      </c>
      <c r="CC110" s="2" t="str">
        <f>VLOOKUP($A:$A,'9-Dünya Yıllar İthaları Birim F'!$A:$N,14,0)</f>
        <v>Tons</v>
      </c>
    </row>
    <row r="111" spans="1:81" x14ac:dyDescent="0.3">
      <c r="A111" s="6" t="s">
        <v>120</v>
      </c>
      <c r="B111" s="11">
        <v>448</v>
      </c>
      <c r="C111" s="11">
        <v>344</v>
      </c>
      <c r="D111" s="11">
        <v>525</v>
      </c>
      <c r="E111" s="11">
        <v>804</v>
      </c>
      <c r="F111" s="50">
        <v>497</v>
      </c>
      <c r="G111" s="50">
        <f t="shared" si="2"/>
        <v>-38.184079601990049</v>
      </c>
      <c r="H111" s="50">
        <f t="shared" si="3"/>
        <v>3.9592444773717622E-2</v>
      </c>
      <c r="I111" s="11">
        <f>VLOOKUP($A:$A,'2-Dünya Çeyrek Yıllar İthalatı'!$A:$G,2,0)</f>
        <v>134</v>
      </c>
      <c r="J111" s="11">
        <f>VLOOKUP($A:$A,'2-Dünya Çeyrek Yıllar İthalatı'!$A:$G,3,0)</f>
        <v>124</v>
      </c>
      <c r="K111" s="11">
        <f>VLOOKUP($A:$A,'2-Dünya Çeyrek Yıllar İthalatı'!$A:$G,4,0)</f>
        <v>0</v>
      </c>
      <c r="L111" s="11">
        <f>VLOOKUP($A:$A,'2-Dünya Çeyrek Yıllar İthalatı'!$A:$G,5,0)</f>
        <v>0</v>
      </c>
      <c r="M111" s="12">
        <f>VLOOKUP($A:$A,'2-Dünya Çeyrek Yıllar İthalatı'!$A:$G,6,0)</f>
        <v>0</v>
      </c>
      <c r="N111" s="12">
        <f>VLOOKUP($A:$A,'2-Dünya Çeyrek Yıllar İthalatı'!$A:$G,7,0)</f>
        <v>-100</v>
      </c>
      <c r="O111" s="6">
        <f>VLOOKUP($A:$A,'3-Türkiye İhracat Göstergeleri'!$A:$P,2,0)</f>
        <v>0</v>
      </c>
      <c r="P111" s="25">
        <f>VLOOKUP($A:$A,'3-Türkiye İhracat Göstergeleri'!$A:$P,3,0)</f>
        <v>0</v>
      </c>
      <c r="Q111" s="25">
        <f>VLOOKUP($A:$A,'3-Türkiye İhracat Göstergeleri'!$A:$P,4,0)</f>
        <v>0</v>
      </c>
      <c r="R111" s="25">
        <f>VLOOKUP($A:$A,'3-Türkiye İhracat Göstergeleri'!$A:$P,5,0)</f>
        <v>0</v>
      </c>
      <c r="S111" s="25">
        <f>VLOOKUP($A:$A,'3-Türkiye İhracat Göstergeleri'!$A:$P,6,0)</f>
        <v>0</v>
      </c>
      <c r="T111" s="25">
        <f>VLOOKUP($A:$A,'3-Türkiye İhracat Göstergeleri'!$A:$P,7,0)</f>
        <v>0</v>
      </c>
      <c r="U111" s="25">
        <f>VLOOKUP($A:$A,'3-Türkiye İhracat Göstergeleri'!$A:$P,8,0)</f>
        <v>0</v>
      </c>
      <c r="V111" s="25">
        <f>VLOOKUP($A:$A,'3-Türkiye İhracat Göstergeleri'!$A:$P,9,0)</f>
        <v>0</v>
      </c>
      <c r="W111" s="25">
        <f>VLOOKUP($A:$A,'3-Türkiye İhracat Göstergeleri'!$A:$P,10,0)</f>
        <v>0</v>
      </c>
      <c r="X111" s="25">
        <f>VLOOKUP($A:$A,'3-Türkiye İhracat Göstergeleri'!$A:$P,11,0)</f>
        <v>108</v>
      </c>
      <c r="Y111" s="25">
        <f>VLOOKUP($A:$A,'3-Türkiye İhracat Göstergeleri'!$A:$P,12,0)</f>
        <v>3.9592287071963161E-2</v>
      </c>
      <c r="Z111" s="25">
        <f>VLOOKUP($A:$A,'3-Türkiye İhracat Göstergeleri'!$A:$P,13,0)</f>
        <v>11</v>
      </c>
      <c r="AA111" s="25">
        <f>VLOOKUP($A:$A,'3-Türkiye İhracat Göstergeleri'!$A:$P,14,0)</f>
        <v>13770</v>
      </c>
      <c r="AB111" s="25" t="str">
        <f>VLOOKUP($A:$A,'3-Türkiye İhracat Göstergeleri'!$A:$P,15,0)</f>
        <v>0.82</v>
      </c>
      <c r="AC111" s="25">
        <f>VLOOKUP($A:$A,'3-Türkiye İhracat Göstergeleri'!$A:$P,16,0)</f>
        <v>0</v>
      </c>
      <c r="AD111" s="25">
        <f>VLOOKUP($A:$A,'4-Dünya İthalat Göstergeleri'!$A:$M,2,0)</f>
        <v>497</v>
      </c>
      <c r="AE111" s="29">
        <f>VLOOKUP($A:$A,'4-Dünya İthalat Göstergeleri'!$A:$M,3,0)</f>
        <v>-497</v>
      </c>
      <c r="AF111" s="25">
        <f>VLOOKUP($A:$A,'4-Dünya İthalat Göstergeleri'!$A:$M,4,0)</f>
        <v>199</v>
      </c>
      <c r="AG111" s="25" t="str">
        <f>VLOOKUP($A:$A,'4-Dünya İthalat Göstergeleri'!$A:$M,5,0)</f>
        <v>Tons</v>
      </c>
      <c r="AH111" s="25">
        <f>VLOOKUP($A:$A,'4-Dünya İthalat Göstergeleri'!$A:$M,6,0)</f>
        <v>2497</v>
      </c>
      <c r="AI111" s="25">
        <f>VLOOKUP($A:$A,'4-Dünya İthalat Göstergeleri'!$A:$M,7,0)</f>
        <v>11</v>
      </c>
      <c r="AJ111" s="25">
        <f>VLOOKUP($A:$A,'4-Dünya İthalat Göstergeleri'!$A:$M,8,0)</f>
        <v>6</v>
      </c>
      <c r="AK111" s="25">
        <f>VLOOKUP($A:$A,'4-Dünya İthalat Göstergeleri'!$A:$M,9,0)</f>
        <v>-38</v>
      </c>
      <c r="AL111" s="25">
        <f>VLOOKUP($A:$A,'4-Dünya İthalat Göstergeleri'!$A:$M,10,0)</f>
        <v>3.9592287071963161E-2</v>
      </c>
      <c r="AM111" s="25">
        <f>VLOOKUP($A:$A,'4-Dünya İthalat Göstergeleri'!$A:$M,11,0)</f>
        <v>13770</v>
      </c>
      <c r="AN111" s="25" t="str">
        <f>VLOOKUP($A:$A,'4-Dünya İthalat Göstergeleri'!$A:$M,12,0)</f>
        <v>0.82</v>
      </c>
      <c r="AO111" s="25">
        <f>VLOOKUP($A:$A,'4-Dünya İthalat Göstergeleri'!$A:$M,13,0)</f>
        <v>0</v>
      </c>
      <c r="AP111" s="11">
        <f>VLOOKUP($A:$A,'5-Dünya Yıllar İhracatı'!$A:$H,2,0)</f>
        <v>3</v>
      </c>
      <c r="AQ111" s="11">
        <f>VLOOKUP($A:$A,'5-Dünya Yıllar İhracatı'!$A:$H,3,0)</f>
        <v>0</v>
      </c>
      <c r="AR111" s="11">
        <f>VLOOKUP($A:$A,'5-Dünya Yıllar İhracatı'!$A:$H,4,0)</f>
        <v>0</v>
      </c>
      <c r="AS111" s="11">
        <f>VLOOKUP($A:$A,'5-Dünya Yıllar İhracatı'!$A:$H,5,0)</f>
        <v>0</v>
      </c>
      <c r="AT111" s="12">
        <f>VLOOKUP($A:$A,'5-Dünya Yıllar İhracatı'!$A:$H,6,0)</f>
        <v>0</v>
      </c>
      <c r="AU111" s="12">
        <f>VLOOKUP($A:$A,'5-Dünya Yıllar İhracatı'!$A:$H,7,0)</f>
        <v>100</v>
      </c>
      <c r="AV111" s="12">
        <f>VLOOKUP($A:$A,'5-Dünya Yıllar İhracatı'!$A:$H,8,0)</f>
        <v>0</v>
      </c>
      <c r="AW111" s="9" t="e">
        <f>VLOOKUP($A:$A,'6-Türkiye Yıllar İhracatı'!$A:$H,2,0)</f>
        <v>#N/A</v>
      </c>
      <c r="AX111" s="9" t="e">
        <f>VLOOKUP($A:$A,'6-Türkiye Yıllar İhracatı'!$A:$H,3,0)</f>
        <v>#N/A</v>
      </c>
      <c r="AY111" s="9" t="e">
        <f>VLOOKUP($A:$A,'6-Türkiye Yıllar İhracatı'!$A:$H,4,0)</f>
        <v>#N/A</v>
      </c>
      <c r="AZ111" s="9" t="e">
        <f>VLOOKUP($A:$A,'6-Türkiye Yıllar İhracatı'!$A:$H,5,0)</f>
        <v>#N/A</v>
      </c>
      <c r="BA111" s="10" t="e">
        <f>VLOOKUP($A:$A,'6-Türkiye Yıllar İhracatı'!$A:$H,6,0)</f>
        <v>#N/A</v>
      </c>
      <c r="BB111" s="9" t="e">
        <f>VLOOKUP($A:$A,'6-Türkiye Yıllar İhracatı'!$A:$H,7,0)</f>
        <v>#N/A</v>
      </c>
      <c r="BC111" s="10" t="e">
        <f>VLOOKUP($A:$A,'6-Türkiye Yıllar İhracatı'!$A:$H,8,0)</f>
        <v>#N/A</v>
      </c>
      <c r="BD111" s="11" t="e">
        <f>VLOOKUP($A:$A,'7-Türkiye Çeyrek Yıllar İhracat'!$A:$G,2,0)</f>
        <v>#N/A</v>
      </c>
      <c r="BE111" s="11" t="e">
        <f>VLOOKUP($A:$A,'7-Türkiye Çeyrek Yıllar İhracat'!$A:$G,3,0)</f>
        <v>#N/A</v>
      </c>
      <c r="BF111" s="11" t="e">
        <f>VLOOKUP($A:$A,'7-Türkiye Çeyrek Yıllar İhracat'!$A:$G,4,0)</f>
        <v>#N/A</v>
      </c>
      <c r="BG111" s="11" t="e">
        <f>VLOOKUP($A:$A,'7-Türkiye Çeyrek Yıllar İhracat'!$A:$G,5,0)</f>
        <v>#N/A</v>
      </c>
      <c r="BH111" s="12" t="e">
        <f>VLOOKUP($A:$A,'7-Türkiye Çeyrek Yıllar İhracat'!$A:$G,6,0)</f>
        <v>#N/A</v>
      </c>
      <c r="BI111" s="12" t="e">
        <f>VLOOKUP($A:$A,'7-Türkiye Çeyrek Yıllar İhracat'!$A:$G,7,0)</f>
        <v>#N/A</v>
      </c>
      <c r="BJ111" s="9" t="e">
        <f>VLOOKUP($A:$A,'8-Türkiye Yıllar İhracat Birim '!$A:$H,2,0)</f>
        <v>#N/A</v>
      </c>
      <c r="BK111" s="9" t="e">
        <f>VLOOKUP($A:$A,'8-Türkiye Yıllar İhracat Birim '!$A:$H,3,0)</f>
        <v>#N/A</v>
      </c>
      <c r="BL111" s="9" t="e">
        <f>VLOOKUP($A:$A,'8-Türkiye Yıllar İhracat Birim '!$A:$H,4,0)</f>
        <v>#N/A</v>
      </c>
      <c r="BM111" s="9" t="e">
        <f>VLOOKUP($A:$A,'8-Türkiye Yıllar İhracat Birim '!$A:$H,5,0)</f>
        <v>#N/A</v>
      </c>
      <c r="BN111" s="9" t="e">
        <f>VLOOKUP($A:$A,'8-Türkiye Yıllar İhracat Birim '!$A:$H,6,0)</f>
        <v>#N/A</v>
      </c>
      <c r="BO111" s="9" t="e">
        <f>VLOOKUP($A:$A,'8-Türkiye Yıllar İhracat Birim '!$A:$H,7,0)</f>
        <v>#N/A</v>
      </c>
      <c r="BP111" s="10" t="e">
        <f>VLOOKUP($A:$A,'8-Türkiye Yıllar İhracat Birim '!$A:$H,8,0)</f>
        <v>#N/A</v>
      </c>
      <c r="BQ111" s="2">
        <f>VLOOKUP($A:$A,'9-Dünya Yıllar İthaları Birim F'!$A:$N,2,0)</f>
        <v>2240</v>
      </c>
      <c r="BR111" s="2" t="str">
        <f>VLOOKUP($A:$A,'9-Dünya Yıllar İthaları Birim F'!$A:$N,3,0)</f>
        <v>US Dollar/Tons</v>
      </c>
      <c r="BS111" s="2">
        <f>VLOOKUP($A:$A,'9-Dünya Yıllar İthaları Birim F'!$A:$N,4,0)</f>
        <v>2219</v>
      </c>
      <c r="BT111" s="2" t="str">
        <f>VLOOKUP($A:$A,'9-Dünya Yıllar İthaları Birim F'!$A:$N,5,0)</f>
        <v>US Dollar/Tons</v>
      </c>
      <c r="BU111" s="2">
        <f>VLOOKUP($A:$A,'9-Dünya Yıllar İthaları Birim F'!$A:$N,6,0)</f>
        <v>2512</v>
      </c>
      <c r="BV111" s="2" t="str">
        <f>VLOOKUP($A:$A,'9-Dünya Yıllar İthaları Birim F'!$A:$N,7,0)</f>
        <v>US Dollar/Tons</v>
      </c>
      <c r="BW111" s="2">
        <f>VLOOKUP($A:$A,'9-Dünya Yıllar İthaları Birim F'!$A:$N,8,0)</f>
        <v>2924</v>
      </c>
      <c r="BX111" s="2" t="str">
        <f>VLOOKUP($A:$A,'9-Dünya Yıllar İthaları Birim F'!$A:$N,9,0)</f>
        <v>US Dollar/Tons</v>
      </c>
      <c r="BY111" s="2">
        <f>VLOOKUP($A:$A,'9-Dünya Yıllar İthaları Birim F'!$A:$N,10,0)</f>
        <v>2497</v>
      </c>
      <c r="BZ111" s="2" t="str">
        <f>VLOOKUP($A:$A,'9-Dünya Yıllar İthaları Birim F'!$A:$N,11,0)</f>
        <v>US Dollar/Tons</v>
      </c>
      <c r="CA111" s="2">
        <f>VLOOKUP($A:$A,'9-Dünya Yıllar İthaları Birim F'!$A:$N,12,0)</f>
        <v>497</v>
      </c>
      <c r="CB111" s="2">
        <f>VLOOKUP($A:$A,'9-Dünya Yıllar İthaları Birim F'!$A:$N,13,0)</f>
        <v>199</v>
      </c>
      <c r="CC111" s="2" t="str">
        <f>VLOOKUP($A:$A,'9-Dünya Yıllar İthaları Birim F'!$A:$N,14,0)</f>
        <v>Tons</v>
      </c>
    </row>
    <row r="112" spans="1:81" x14ac:dyDescent="0.3">
      <c r="A112" s="8" t="s">
        <v>121</v>
      </c>
      <c r="B112" s="9">
        <v>279</v>
      </c>
      <c r="C112" s="9">
        <v>139</v>
      </c>
      <c r="D112" s="9">
        <v>50</v>
      </c>
      <c r="E112" s="9">
        <v>260</v>
      </c>
      <c r="F112" s="49">
        <v>442</v>
      </c>
      <c r="G112" s="49">
        <f t="shared" si="2"/>
        <v>70</v>
      </c>
      <c r="H112" s="49">
        <f t="shared" si="3"/>
        <v>3.5210987102581873E-2</v>
      </c>
      <c r="I112" s="9" t="e">
        <f>VLOOKUP($A:$A,'2-Dünya Çeyrek Yıllar İthalatı'!$A:$G,2,0)</f>
        <v>#N/A</v>
      </c>
      <c r="J112" s="9" t="e">
        <f>VLOOKUP($A:$A,'2-Dünya Çeyrek Yıllar İthalatı'!$A:$G,3,0)</f>
        <v>#N/A</v>
      </c>
      <c r="K112" s="9" t="e">
        <f>VLOOKUP($A:$A,'2-Dünya Çeyrek Yıllar İthalatı'!$A:$G,4,0)</f>
        <v>#N/A</v>
      </c>
      <c r="L112" s="9" t="e">
        <f>VLOOKUP($A:$A,'2-Dünya Çeyrek Yıllar İthalatı'!$A:$G,5,0)</f>
        <v>#N/A</v>
      </c>
      <c r="M112" s="10" t="e">
        <f>VLOOKUP($A:$A,'2-Dünya Çeyrek Yıllar İthalatı'!$A:$G,6,0)</f>
        <v>#N/A</v>
      </c>
      <c r="N112" s="10" t="e">
        <f>VLOOKUP($A:$A,'2-Dünya Çeyrek Yıllar İthalatı'!$A:$G,7,0)</f>
        <v>#N/A</v>
      </c>
      <c r="O112" s="8">
        <f>VLOOKUP($A:$A,'3-Türkiye İhracat Göstergeleri'!$A:$P,2,0)</f>
        <v>266</v>
      </c>
      <c r="P112" s="27">
        <f>VLOOKUP($A:$A,'3-Türkiye İhracat Göstergeleri'!$A:$P,3,0)</f>
        <v>266</v>
      </c>
      <c r="Q112" s="27">
        <f>VLOOKUP($A:$A,'3-Türkiye İhracat Göstergeleri'!$A:$P,4,0)</f>
        <v>0.35104389368384936</v>
      </c>
      <c r="R112" s="27">
        <f>VLOOKUP($A:$A,'3-Türkiye İhracat Göstergeleri'!$A:$P,5,0)</f>
        <v>94</v>
      </c>
      <c r="S112" s="27" t="str">
        <f>VLOOKUP($A:$A,'3-Türkiye İhracat Göstergeleri'!$A:$P,6,0)</f>
        <v>Tons</v>
      </c>
      <c r="T112" s="27">
        <f>VLOOKUP($A:$A,'3-Türkiye İhracat Göstergeleri'!$A:$P,7,0)</f>
        <v>2830</v>
      </c>
      <c r="U112" s="27">
        <f>VLOOKUP($A:$A,'3-Türkiye İhracat Göstergeleri'!$A:$P,8,0)</f>
        <v>0</v>
      </c>
      <c r="V112" s="27">
        <f>VLOOKUP($A:$A,'3-Türkiye İhracat Göstergeleri'!$A:$P,9,0)</f>
        <v>58</v>
      </c>
      <c r="W112" s="27">
        <f>VLOOKUP($A:$A,'3-Türkiye İhracat Göstergeleri'!$A:$P,10,0)</f>
        <v>87</v>
      </c>
      <c r="X112" s="27">
        <f>VLOOKUP($A:$A,'3-Türkiye İhracat Göstergeleri'!$A:$P,11,0)</f>
        <v>109</v>
      </c>
      <c r="Y112" s="27">
        <f>VLOOKUP($A:$A,'3-Türkiye İhracat Göstergeleri'!$A:$P,12,0)</f>
        <v>3.5210846852731827E-2</v>
      </c>
      <c r="Z112" s="27">
        <f>VLOOKUP($A:$A,'3-Türkiye İhracat Göstergeleri'!$A:$P,13,0)</f>
        <v>17</v>
      </c>
      <c r="AA112" s="27">
        <f>VLOOKUP($A:$A,'3-Türkiye İhracat Göstergeleri'!$A:$P,14,0)</f>
        <v>1806</v>
      </c>
      <c r="AB112" s="27" t="str">
        <f>VLOOKUP($A:$A,'3-Türkiye İhracat Göstergeleri'!$A:$P,15,0)</f>
        <v>0.23</v>
      </c>
      <c r="AC112" s="27">
        <f>VLOOKUP($A:$A,'3-Türkiye İhracat Göstergeleri'!$A:$P,16,0)</f>
        <v>45719</v>
      </c>
      <c r="AD112" s="27">
        <f>VLOOKUP($A:$A,'4-Dünya İthalat Göstergeleri'!$A:$M,2,0)</f>
        <v>442</v>
      </c>
      <c r="AE112" s="28">
        <f>VLOOKUP($A:$A,'4-Dünya İthalat Göstergeleri'!$A:$M,3,0)</f>
        <v>-341</v>
      </c>
      <c r="AF112" s="27">
        <f>VLOOKUP($A:$A,'4-Dünya İthalat Göstergeleri'!$A:$M,4,0)</f>
        <v>1202</v>
      </c>
      <c r="AG112" s="27" t="str">
        <f>VLOOKUP($A:$A,'4-Dünya İthalat Göstergeleri'!$A:$M,5,0)</f>
        <v>1000 square meters</v>
      </c>
      <c r="AH112" s="27">
        <f>VLOOKUP($A:$A,'4-Dünya İthalat Göstergeleri'!$A:$M,6,0)</f>
        <v>368</v>
      </c>
      <c r="AI112" s="27">
        <f>VLOOKUP($A:$A,'4-Dünya İthalat Göstergeleri'!$A:$M,7,0)</f>
        <v>17</v>
      </c>
      <c r="AJ112" s="27">
        <f>VLOOKUP($A:$A,'4-Dünya İthalat Göstergeleri'!$A:$M,8,0)</f>
        <v>0</v>
      </c>
      <c r="AK112" s="27">
        <f>VLOOKUP($A:$A,'4-Dünya İthalat Göstergeleri'!$A:$M,9,0)</f>
        <v>70</v>
      </c>
      <c r="AL112" s="27">
        <f>VLOOKUP($A:$A,'4-Dünya İthalat Göstergeleri'!$A:$M,10,0)</f>
        <v>3.5210846852731827E-2</v>
      </c>
      <c r="AM112" s="27">
        <f>VLOOKUP($A:$A,'4-Dünya İthalat Göstergeleri'!$A:$M,11,0)</f>
        <v>1806</v>
      </c>
      <c r="AN112" s="27" t="str">
        <f>VLOOKUP($A:$A,'4-Dünya İthalat Göstergeleri'!$A:$M,12,0)</f>
        <v>0.23</v>
      </c>
      <c r="AO112" s="27">
        <f>VLOOKUP($A:$A,'4-Dünya İthalat Göstergeleri'!$A:$M,13,0)</f>
        <v>45386</v>
      </c>
      <c r="AP112" s="9">
        <f>VLOOKUP($A:$A,'5-Dünya Yıllar İhracatı'!$A:$H,2,0)</f>
        <v>0</v>
      </c>
      <c r="AQ112" s="9">
        <f>VLOOKUP($A:$A,'5-Dünya Yıllar İhracatı'!$A:$H,3,0)</f>
        <v>0</v>
      </c>
      <c r="AR112" s="9">
        <f>VLOOKUP($A:$A,'5-Dünya Yıllar İhracatı'!$A:$H,4,0)</f>
        <v>0</v>
      </c>
      <c r="AS112" s="9">
        <f>VLOOKUP($A:$A,'5-Dünya Yıllar İhracatı'!$A:$H,5,0)</f>
        <v>0</v>
      </c>
      <c r="AT112" s="10">
        <f>VLOOKUP($A:$A,'5-Dünya Yıllar İhracatı'!$A:$H,6,0)</f>
        <v>101</v>
      </c>
      <c r="AU112" s="10">
        <f>VLOOKUP($A:$A,'5-Dünya Yıllar İhracatı'!$A:$H,7,0)</f>
        <v>100</v>
      </c>
      <c r="AV112" s="10">
        <f>VLOOKUP($A:$A,'5-Dünya Yıllar İhracatı'!$A:$H,8,0)</f>
        <v>9.3326766578668459E-3</v>
      </c>
      <c r="AW112" s="11">
        <f>VLOOKUP($A:$A,'6-Türkiye Yıllar İhracatı'!$A:$H,2,0)</f>
        <v>0</v>
      </c>
      <c r="AX112" s="11">
        <f>VLOOKUP($A:$A,'6-Türkiye Yıllar İhracatı'!$A:$H,3,0)</f>
        <v>49</v>
      </c>
      <c r="AY112" s="11">
        <f>VLOOKUP($A:$A,'6-Türkiye Yıllar İhracatı'!$A:$H,4,0)</f>
        <v>137</v>
      </c>
      <c r="AZ112" s="11">
        <f>VLOOKUP($A:$A,'6-Türkiye Yıllar İhracatı'!$A:$H,5,0)</f>
        <v>142</v>
      </c>
      <c r="BA112" s="12">
        <f>VLOOKUP($A:$A,'6-Türkiye Yıllar İhracatı'!$A:$H,6,0)</f>
        <v>266</v>
      </c>
      <c r="BB112" s="11">
        <f>VLOOKUP($A:$A,'6-Türkiye Yıllar İhracatı'!$A:$H,7,0)</f>
        <v>87.323943661971825</v>
      </c>
      <c r="BC112" s="12">
        <f>VLOOKUP($A:$A,'6-Türkiye Yıllar İhracatı'!$A:$H,8,0)</f>
        <v>0.35104389368384936</v>
      </c>
      <c r="BD112" s="9">
        <f>VLOOKUP($A:$A,'7-Türkiye Çeyrek Yıllar İhracat'!$A:$G,2,0)</f>
        <v>13</v>
      </c>
      <c r="BE112" s="9">
        <f>VLOOKUP($A:$A,'7-Türkiye Çeyrek Yıllar İhracat'!$A:$G,3,0)</f>
        <v>167</v>
      </c>
      <c r="BF112" s="9">
        <f>VLOOKUP($A:$A,'7-Türkiye Çeyrek Yıllar İhracat'!$A:$G,4,0)</f>
        <v>74</v>
      </c>
      <c r="BG112" s="9">
        <f>VLOOKUP($A:$A,'7-Türkiye Çeyrek Yıllar İhracat'!$A:$G,5,0)</f>
        <v>33</v>
      </c>
      <c r="BH112" s="10">
        <f>VLOOKUP($A:$A,'7-Türkiye Çeyrek Yıllar İhracat'!$A:$G,6,0)</f>
        <v>95</v>
      </c>
      <c r="BI112" s="12">
        <f>VLOOKUP($A:$A,'7-Türkiye Çeyrek Yıllar İhracat'!$A:$G,7,0)</f>
        <v>630.76923076923072</v>
      </c>
      <c r="BJ112" s="11">
        <f>VLOOKUP($A:$A,'8-Türkiye Yıllar İhracat Birim '!$A:$H,2,0)</f>
        <v>0</v>
      </c>
      <c r="BK112" s="11">
        <f>VLOOKUP($A:$A,'8-Türkiye Yıllar İhracat Birim '!$A:$H,3,0)</f>
        <v>2579</v>
      </c>
      <c r="BL112" s="11">
        <f>VLOOKUP($A:$A,'8-Türkiye Yıllar İhracat Birim '!$A:$H,4,0)</f>
        <v>3044</v>
      </c>
      <c r="BM112" s="11">
        <f>VLOOKUP($A:$A,'8-Türkiye Yıllar İhracat Birim '!$A:$H,5,0)</f>
        <v>3838</v>
      </c>
      <c r="BN112" s="11">
        <f>VLOOKUP($A:$A,'8-Türkiye Yıllar İhracat Birim '!$A:$H,6,0)</f>
        <v>2830</v>
      </c>
      <c r="BO112" s="11">
        <f>VLOOKUP($A:$A,'8-Türkiye Yıllar İhracat Birim '!$A:$H,7,0)</f>
        <v>266</v>
      </c>
      <c r="BP112" s="12">
        <f>VLOOKUP($A:$A,'8-Türkiye Yıllar İhracat Birim '!$A:$H,8,0)</f>
        <v>94</v>
      </c>
      <c r="BQ112" s="2">
        <f>VLOOKUP($A:$A,'9-Dünya Yıllar İthaları Birim F'!$A:$N,2,0)</f>
        <v>0</v>
      </c>
      <c r="BR112" s="2" t="str">
        <f>VLOOKUP($A:$A,'9-Dünya Yıllar İthaları Birim F'!$A:$N,3,0)</f>
        <v>US Dollar/Mixed</v>
      </c>
      <c r="BS112" s="2">
        <f>VLOOKUP($A:$A,'9-Dünya Yıllar İthaları Birim F'!$A:$N,4,0)</f>
        <v>0</v>
      </c>
      <c r="BT112" s="2" t="str">
        <f>VLOOKUP($A:$A,'9-Dünya Yıllar İthaları Birim F'!$A:$N,5,0)</f>
        <v>US Dollar/Mixed</v>
      </c>
      <c r="BU112" s="2">
        <f>VLOOKUP($A:$A,'9-Dünya Yıllar İthaları Birim F'!$A:$N,6,0)</f>
        <v>202</v>
      </c>
      <c r="BV112" s="2" t="str">
        <f>VLOOKUP($A:$A,'9-Dünya Yıllar İthaları Birim F'!$A:$N,7,0)</f>
        <v>US Dollar/1000 square meters</v>
      </c>
      <c r="BW112" s="2">
        <f>VLOOKUP($A:$A,'9-Dünya Yıllar İthaları Birim F'!$A:$N,8,0)</f>
        <v>398</v>
      </c>
      <c r="BX112" s="2" t="str">
        <f>VLOOKUP($A:$A,'9-Dünya Yıllar İthaları Birim F'!$A:$N,9,0)</f>
        <v>US Dollar/1000 square meters</v>
      </c>
      <c r="BY112" s="2">
        <f>VLOOKUP($A:$A,'9-Dünya Yıllar İthaları Birim F'!$A:$N,10,0)</f>
        <v>368</v>
      </c>
      <c r="BZ112" s="2" t="str">
        <f>VLOOKUP($A:$A,'9-Dünya Yıllar İthaları Birim F'!$A:$N,11,0)</f>
        <v>US Dollar/1000 square meters</v>
      </c>
      <c r="CA112" s="2">
        <f>VLOOKUP($A:$A,'9-Dünya Yıllar İthaları Birim F'!$A:$N,12,0)</f>
        <v>442</v>
      </c>
      <c r="CB112" s="2">
        <f>VLOOKUP($A:$A,'9-Dünya Yıllar İthaları Birim F'!$A:$N,13,0)</f>
        <v>1202</v>
      </c>
      <c r="CC112" s="2" t="str">
        <f>VLOOKUP($A:$A,'9-Dünya Yıllar İthaları Birim F'!$A:$N,14,0)</f>
        <v>1000 square meters</v>
      </c>
    </row>
    <row r="113" spans="1:81" x14ac:dyDescent="0.3">
      <c r="A113" s="6" t="s">
        <v>122</v>
      </c>
      <c r="B113" s="11">
        <v>105</v>
      </c>
      <c r="C113" s="11">
        <v>224</v>
      </c>
      <c r="D113" s="11">
        <v>496</v>
      </c>
      <c r="E113" s="11">
        <v>391</v>
      </c>
      <c r="F113" s="50">
        <v>430</v>
      </c>
      <c r="G113" s="50">
        <f t="shared" si="2"/>
        <v>9.9744245524296673</v>
      </c>
      <c r="H113" s="50">
        <f t="shared" si="3"/>
        <v>3.4255032701606798E-2</v>
      </c>
      <c r="I113" s="11">
        <f>VLOOKUP($A:$A,'2-Dünya Çeyrek Yıllar İthalatı'!$A:$G,2,0)</f>
        <v>112</v>
      </c>
      <c r="J113" s="11">
        <f>VLOOKUP($A:$A,'2-Dünya Çeyrek Yıllar İthalatı'!$A:$G,3,0)</f>
        <v>92</v>
      </c>
      <c r="K113" s="11">
        <f>VLOOKUP($A:$A,'2-Dünya Çeyrek Yıllar İthalatı'!$A:$G,4,0)</f>
        <v>134</v>
      </c>
      <c r="L113" s="11">
        <f>VLOOKUP($A:$A,'2-Dünya Çeyrek Yıllar İthalatı'!$A:$G,5,0)</f>
        <v>100</v>
      </c>
      <c r="M113" s="12">
        <f>VLOOKUP($A:$A,'2-Dünya Çeyrek Yıllar İthalatı'!$A:$G,6,0)</f>
        <v>107</v>
      </c>
      <c r="N113" s="12">
        <f>VLOOKUP($A:$A,'2-Dünya Çeyrek Yıllar İthalatı'!$A:$G,7,0)</f>
        <v>-4.4642857142857144</v>
      </c>
      <c r="O113" s="6">
        <f>VLOOKUP($A:$A,'3-Türkiye İhracat Göstergeleri'!$A:$P,2,0)</f>
        <v>0</v>
      </c>
      <c r="P113" s="25">
        <f>VLOOKUP($A:$A,'3-Türkiye İhracat Göstergeleri'!$A:$P,3,0)</f>
        <v>0</v>
      </c>
      <c r="Q113" s="25">
        <f>VLOOKUP($A:$A,'3-Türkiye İhracat Göstergeleri'!$A:$P,4,0)</f>
        <v>0</v>
      </c>
      <c r="R113" s="25">
        <f>VLOOKUP($A:$A,'3-Türkiye İhracat Göstergeleri'!$A:$P,5,0)</f>
        <v>0</v>
      </c>
      <c r="S113" s="25">
        <f>VLOOKUP($A:$A,'3-Türkiye İhracat Göstergeleri'!$A:$P,6,0)</f>
        <v>0</v>
      </c>
      <c r="T113" s="25">
        <f>VLOOKUP($A:$A,'3-Türkiye İhracat Göstergeleri'!$A:$P,7,0)</f>
        <v>0</v>
      </c>
      <c r="U113" s="25">
        <f>VLOOKUP($A:$A,'3-Türkiye İhracat Göstergeleri'!$A:$P,8,0)</f>
        <v>0</v>
      </c>
      <c r="V113" s="25">
        <f>VLOOKUP($A:$A,'3-Türkiye İhracat Göstergeleri'!$A:$P,9,0)</f>
        <v>0</v>
      </c>
      <c r="W113" s="25">
        <f>VLOOKUP($A:$A,'3-Türkiye İhracat Göstergeleri'!$A:$P,10,0)</f>
        <v>0</v>
      </c>
      <c r="X113" s="25">
        <f>VLOOKUP($A:$A,'3-Türkiye İhracat Göstergeleri'!$A:$P,11,0)</f>
        <v>110</v>
      </c>
      <c r="Y113" s="25">
        <f>VLOOKUP($A:$A,'3-Türkiye İhracat Göstergeleri'!$A:$P,12,0)</f>
        <v>3.4254896259444993E-2</v>
      </c>
      <c r="Z113" s="25">
        <f>VLOOKUP($A:$A,'3-Türkiye İhracat Göstergeleri'!$A:$P,13,0)</f>
        <v>40</v>
      </c>
      <c r="AA113" s="25">
        <f>VLOOKUP($A:$A,'3-Türkiye İhracat Göstergeleri'!$A:$P,14,0)</f>
        <v>5115</v>
      </c>
      <c r="AB113" s="25" t="str">
        <f>VLOOKUP($A:$A,'3-Türkiye İhracat Göstergeleri'!$A:$P,15,0)</f>
        <v>0.25</v>
      </c>
      <c r="AC113" s="25">
        <f>VLOOKUP($A:$A,'3-Türkiye İhracat Göstergeleri'!$A:$P,16,0)</f>
        <v>5</v>
      </c>
      <c r="AD113" s="25">
        <f>VLOOKUP($A:$A,'4-Dünya İthalat Göstergeleri'!$A:$M,2,0)</f>
        <v>430</v>
      </c>
      <c r="AE113" s="29">
        <f>VLOOKUP($A:$A,'4-Dünya İthalat Göstergeleri'!$A:$M,3,0)</f>
        <v>-430</v>
      </c>
      <c r="AF113" s="36">
        <f>VLOOKUP($A:$A,'4-Dünya İthalat Göstergeleri'!$A:$M,4,0)</f>
        <v>165</v>
      </c>
      <c r="AG113" s="36" t="str">
        <f>VLOOKUP($A:$A,'4-Dünya İthalat Göstergeleri'!$A:$M,5,0)</f>
        <v>Tons</v>
      </c>
      <c r="AH113" s="36">
        <f>VLOOKUP($A:$A,'4-Dünya İthalat Göstergeleri'!$A:$M,6,0)</f>
        <v>2606</v>
      </c>
      <c r="AI113" s="25">
        <f>VLOOKUP($A:$A,'4-Dünya İthalat Göstergeleri'!$A:$M,7,0)</f>
        <v>40</v>
      </c>
      <c r="AJ113" s="25">
        <f>VLOOKUP($A:$A,'4-Dünya İthalat Göstergeleri'!$A:$M,8,0)</f>
        <v>33</v>
      </c>
      <c r="AK113" s="25">
        <f>VLOOKUP($A:$A,'4-Dünya İthalat Göstergeleri'!$A:$M,9,0)</f>
        <v>10</v>
      </c>
      <c r="AL113" s="25">
        <f>VLOOKUP($A:$A,'4-Dünya İthalat Göstergeleri'!$A:$M,10,0)</f>
        <v>3.4254896259444993E-2</v>
      </c>
      <c r="AM113" s="25">
        <f>VLOOKUP($A:$A,'4-Dünya İthalat Göstergeleri'!$A:$M,11,0)</f>
        <v>5115</v>
      </c>
      <c r="AN113" s="25" t="str">
        <f>VLOOKUP($A:$A,'4-Dünya İthalat Göstergeleri'!$A:$M,12,0)</f>
        <v>0.25</v>
      </c>
      <c r="AO113" s="25">
        <f>VLOOKUP($A:$A,'4-Dünya İthalat Göstergeleri'!$A:$M,13,0)</f>
        <v>45416</v>
      </c>
      <c r="AP113" s="11">
        <f>VLOOKUP($A:$A,'5-Dünya Yıllar İhracatı'!$A:$H,2,0)</f>
        <v>0</v>
      </c>
      <c r="AQ113" s="11">
        <f>VLOOKUP($A:$A,'5-Dünya Yıllar İhracatı'!$A:$H,3,0)</f>
        <v>0</v>
      </c>
      <c r="AR113" s="11">
        <f>VLOOKUP($A:$A,'5-Dünya Yıllar İhracatı'!$A:$H,4,0)</f>
        <v>0</v>
      </c>
      <c r="AS113" s="11">
        <f>VLOOKUP($A:$A,'5-Dünya Yıllar İhracatı'!$A:$H,5,0)</f>
        <v>2</v>
      </c>
      <c r="AT113" s="12">
        <f>VLOOKUP($A:$A,'5-Dünya Yıllar İhracatı'!$A:$H,6,0)</f>
        <v>0</v>
      </c>
      <c r="AU113" s="12">
        <f>VLOOKUP($A:$A,'5-Dünya Yıllar İhracatı'!$A:$H,7,0)</f>
        <v>-100</v>
      </c>
      <c r="AV113" s="12">
        <f>VLOOKUP($A:$A,'5-Dünya Yıllar İhracatı'!$A:$H,8,0)</f>
        <v>0</v>
      </c>
      <c r="AW113" s="9">
        <f>VLOOKUP($A:$A,'6-Türkiye Yıllar İhracatı'!$A:$H,2,0)</f>
        <v>1</v>
      </c>
      <c r="AX113" s="9">
        <f>VLOOKUP($A:$A,'6-Türkiye Yıllar İhracatı'!$A:$H,3,0)</f>
        <v>9</v>
      </c>
      <c r="AY113" s="9">
        <f>VLOOKUP($A:$A,'6-Türkiye Yıllar İhracatı'!$A:$H,4,0)</f>
        <v>0</v>
      </c>
      <c r="AZ113" s="9">
        <f>VLOOKUP($A:$A,'6-Türkiye Yıllar İhracatı'!$A:$H,5,0)</f>
        <v>0</v>
      </c>
      <c r="BA113" s="10">
        <f>VLOOKUP($A:$A,'6-Türkiye Yıllar İhracatı'!$A:$H,6,0)</f>
        <v>0</v>
      </c>
      <c r="BB113" s="9">
        <f>VLOOKUP($A:$A,'6-Türkiye Yıllar İhracatı'!$A:$H,7,0)</f>
        <v>100</v>
      </c>
      <c r="BC113" s="10">
        <f>VLOOKUP($A:$A,'6-Türkiye Yıllar İhracatı'!$A:$H,8,0)</f>
        <v>0</v>
      </c>
      <c r="BD113" s="11" t="e">
        <f>VLOOKUP($A:$A,'7-Türkiye Çeyrek Yıllar İhracat'!$A:$G,2,0)</f>
        <v>#N/A</v>
      </c>
      <c r="BE113" s="11" t="e">
        <f>VLOOKUP($A:$A,'7-Türkiye Çeyrek Yıllar İhracat'!$A:$G,3,0)</f>
        <v>#N/A</v>
      </c>
      <c r="BF113" s="11" t="e">
        <f>VLOOKUP($A:$A,'7-Türkiye Çeyrek Yıllar İhracat'!$A:$G,4,0)</f>
        <v>#N/A</v>
      </c>
      <c r="BG113" s="11" t="e">
        <f>VLOOKUP($A:$A,'7-Türkiye Çeyrek Yıllar İhracat'!$A:$G,5,0)</f>
        <v>#N/A</v>
      </c>
      <c r="BH113" s="12" t="e">
        <f>VLOOKUP($A:$A,'7-Türkiye Çeyrek Yıllar İhracat'!$A:$G,6,0)</f>
        <v>#N/A</v>
      </c>
      <c r="BI113" s="12" t="e">
        <f>VLOOKUP($A:$A,'7-Türkiye Çeyrek Yıllar İhracat'!$A:$G,7,0)</f>
        <v>#N/A</v>
      </c>
      <c r="BJ113" s="9">
        <f>VLOOKUP($A:$A,'8-Türkiye Yıllar İhracat Birim '!$A:$H,2,0)</f>
        <v>0</v>
      </c>
      <c r="BK113" s="9">
        <f>VLOOKUP($A:$A,'8-Türkiye Yıllar İhracat Birim '!$A:$H,3,0)</f>
        <v>3000</v>
      </c>
      <c r="BL113" s="9">
        <f>VLOOKUP($A:$A,'8-Türkiye Yıllar İhracat Birim '!$A:$H,4,0)</f>
        <v>0</v>
      </c>
      <c r="BM113" s="9">
        <f>VLOOKUP($A:$A,'8-Türkiye Yıllar İhracat Birim '!$A:$H,5,0)</f>
        <v>0</v>
      </c>
      <c r="BN113" s="9">
        <f>VLOOKUP($A:$A,'8-Türkiye Yıllar İhracat Birim '!$A:$H,6,0)</f>
        <v>0</v>
      </c>
      <c r="BO113" s="9">
        <f>VLOOKUP($A:$A,'8-Türkiye Yıllar İhracat Birim '!$A:$H,7,0)</f>
        <v>0</v>
      </c>
      <c r="BP113" s="10">
        <f>VLOOKUP($A:$A,'8-Türkiye Yıllar İhracat Birim '!$A:$H,8,0)</f>
        <v>0</v>
      </c>
      <c r="BQ113" s="2">
        <f>VLOOKUP($A:$A,'9-Dünya Yıllar İthaları Birim F'!$A:$N,2,0)</f>
        <v>2100</v>
      </c>
      <c r="BR113" s="2" t="str">
        <f>VLOOKUP($A:$A,'9-Dünya Yıllar İthaları Birim F'!$A:$N,3,0)</f>
        <v>US Dollar/Tons</v>
      </c>
      <c r="BS113" s="2">
        <f>VLOOKUP($A:$A,'9-Dünya Yıllar İthaları Birim F'!$A:$N,4,0)</f>
        <v>1778</v>
      </c>
      <c r="BT113" s="2" t="str">
        <f>VLOOKUP($A:$A,'9-Dünya Yıllar İthaları Birim F'!$A:$N,5,0)</f>
        <v>US Dollar/Tons</v>
      </c>
      <c r="BU113" s="2">
        <f>VLOOKUP($A:$A,'9-Dünya Yıllar İthaları Birim F'!$A:$N,6,0)</f>
        <v>2851</v>
      </c>
      <c r="BV113" s="2" t="str">
        <f>VLOOKUP($A:$A,'9-Dünya Yıllar İthaları Birim F'!$A:$N,7,0)</f>
        <v>US Dollar/Tons</v>
      </c>
      <c r="BW113" s="2">
        <f>VLOOKUP($A:$A,'9-Dünya Yıllar İthaları Birim F'!$A:$N,8,0)</f>
        <v>1917</v>
      </c>
      <c r="BX113" s="2" t="str">
        <f>VLOOKUP($A:$A,'9-Dünya Yıllar İthaları Birim F'!$A:$N,9,0)</f>
        <v>US Dollar/Tons</v>
      </c>
      <c r="BY113" s="2">
        <f>VLOOKUP($A:$A,'9-Dünya Yıllar İthaları Birim F'!$A:$N,10,0)</f>
        <v>2606</v>
      </c>
      <c r="BZ113" s="2" t="str">
        <f>VLOOKUP($A:$A,'9-Dünya Yıllar İthaları Birim F'!$A:$N,11,0)</f>
        <v>US Dollar/Tons</v>
      </c>
      <c r="CA113" s="2">
        <f>VLOOKUP($A:$A,'9-Dünya Yıllar İthaları Birim F'!$A:$N,12,0)</f>
        <v>430</v>
      </c>
      <c r="CB113" s="2">
        <f>VLOOKUP($A:$A,'9-Dünya Yıllar İthaları Birim F'!$A:$N,13,0)</f>
        <v>165</v>
      </c>
      <c r="CC113" s="2" t="str">
        <f>VLOOKUP($A:$A,'9-Dünya Yıllar İthaları Birim F'!$A:$N,14,0)</f>
        <v>Tons</v>
      </c>
    </row>
    <row r="114" spans="1:81" x14ac:dyDescent="0.3">
      <c r="A114" s="8" t="s">
        <v>123</v>
      </c>
      <c r="B114" s="9">
        <v>2708</v>
      </c>
      <c r="C114" s="9">
        <v>422</v>
      </c>
      <c r="D114" s="9">
        <v>297</v>
      </c>
      <c r="E114" s="9">
        <v>473</v>
      </c>
      <c r="F114" s="49">
        <v>421</v>
      </c>
      <c r="G114" s="49">
        <f t="shared" si="2"/>
        <v>-10.993657505285412</v>
      </c>
      <c r="H114" s="49">
        <f t="shared" si="3"/>
        <v>3.3538066900875498E-2</v>
      </c>
      <c r="I114" s="9">
        <f>VLOOKUP($A:$A,'2-Dünya Çeyrek Yıllar İthalatı'!$A:$G,2,0)</f>
        <v>69</v>
      </c>
      <c r="J114" s="9">
        <f>VLOOKUP($A:$A,'2-Dünya Çeyrek Yıllar İthalatı'!$A:$G,3,0)</f>
        <v>128</v>
      </c>
      <c r="K114" s="9">
        <f>VLOOKUP($A:$A,'2-Dünya Çeyrek Yıllar İthalatı'!$A:$G,4,0)</f>
        <v>64</v>
      </c>
      <c r="L114" s="9">
        <f>VLOOKUP($A:$A,'2-Dünya Çeyrek Yıllar İthalatı'!$A:$G,5,0)</f>
        <v>230</v>
      </c>
      <c r="M114" s="10">
        <f>VLOOKUP($A:$A,'2-Dünya Çeyrek Yıllar İthalatı'!$A:$G,6,0)</f>
        <v>366</v>
      </c>
      <c r="N114" s="10">
        <f>VLOOKUP($A:$A,'2-Dünya Çeyrek Yıllar İthalatı'!$A:$G,7,0)</f>
        <v>430.43478260869563</v>
      </c>
      <c r="O114" s="19">
        <f>VLOOKUP($A:$A,'3-Türkiye İhracat Göstergeleri'!$A:$P,2,0)</f>
        <v>0</v>
      </c>
      <c r="P114" s="31">
        <f>VLOOKUP($A:$A,'3-Türkiye İhracat Göstergeleri'!$A:$P,3,0)</f>
        <v>0</v>
      </c>
      <c r="Q114" s="31">
        <f>VLOOKUP($A:$A,'3-Türkiye İhracat Göstergeleri'!$A:$P,4,0)</f>
        <v>0</v>
      </c>
      <c r="R114" s="31">
        <f>VLOOKUP($A:$A,'3-Türkiye İhracat Göstergeleri'!$A:$P,5,0)</f>
        <v>0</v>
      </c>
      <c r="S114" s="31">
        <f>VLOOKUP($A:$A,'3-Türkiye İhracat Göstergeleri'!$A:$P,6,0)</f>
        <v>0</v>
      </c>
      <c r="T114" s="31">
        <f>VLOOKUP($A:$A,'3-Türkiye İhracat Göstergeleri'!$A:$P,7,0)</f>
        <v>0</v>
      </c>
      <c r="U114" s="31">
        <f>VLOOKUP($A:$A,'3-Türkiye İhracat Göstergeleri'!$A:$P,8,0)</f>
        <v>0</v>
      </c>
      <c r="V114" s="31">
        <f>VLOOKUP($A:$A,'3-Türkiye İhracat Göstergeleri'!$A:$P,9,0)</f>
        <v>0</v>
      </c>
      <c r="W114" s="31">
        <f>VLOOKUP($A:$A,'3-Türkiye İhracat Göstergeleri'!$A:$P,10,0)</f>
        <v>0</v>
      </c>
      <c r="X114" s="31">
        <f>VLOOKUP($A:$A,'3-Türkiye İhracat Göstergeleri'!$A:$P,11,0)</f>
        <v>111</v>
      </c>
      <c r="Y114" s="31">
        <f>VLOOKUP($A:$A,'3-Türkiye İhracat Göstergeleri'!$A:$P,12,0)</f>
        <v>3.3537933314479865E-2</v>
      </c>
      <c r="Z114" s="31">
        <f>VLOOKUP($A:$A,'3-Türkiye İhracat Göstergeleri'!$A:$P,13,0)</f>
        <v>-30</v>
      </c>
      <c r="AA114" s="31">
        <f>VLOOKUP($A:$A,'3-Türkiye İhracat Göstergeleri'!$A:$P,14,0)</f>
        <v>8879</v>
      </c>
      <c r="AB114" s="31" t="str">
        <f>VLOOKUP($A:$A,'3-Türkiye İhracat Göstergeleri'!$A:$P,15,0)</f>
        <v>0.16</v>
      </c>
      <c r="AC114" s="31">
        <f>VLOOKUP($A:$A,'3-Türkiye İhracat Göstergeleri'!$A:$P,16,0)</f>
        <v>0</v>
      </c>
      <c r="AD114" s="27">
        <f>VLOOKUP($A:$A,'4-Dünya İthalat Göstergeleri'!$A:$M,2,0)</f>
        <v>421</v>
      </c>
      <c r="AE114" s="28">
        <f>VLOOKUP($A:$A,'4-Dünya İthalat Göstergeleri'!$A:$M,3,0)</f>
        <v>-181</v>
      </c>
      <c r="AF114" s="27">
        <f>VLOOKUP($A:$A,'4-Dünya İthalat Göstergeleri'!$A:$M,4,0)</f>
        <v>85</v>
      </c>
      <c r="AG114" s="27" t="str">
        <f>VLOOKUP($A:$A,'4-Dünya İthalat Göstergeleri'!$A:$M,5,0)</f>
        <v>1000 square meters</v>
      </c>
      <c r="AH114" s="27">
        <f>VLOOKUP($A:$A,'4-Dünya İthalat Göstergeleri'!$A:$M,6,0)</f>
        <v>4953</v>
      </c>
      <c r="AI114" s="27">
        <f>VLOOKUP($A:$A,'4-Dünya İthalat Göstergeleri'!$A:$M,7,0)</f>
        <v>-30</v>
      </c>
      <c r="AJ114" s="27">
        <f>VLOOKUP($A:$A,'4-Dünya İthalat Göstergeleri'!$A:$M,8,0)</f>
        <v>-52</v>
      </c>
      <c r="AK114" s="27">
        <f>VLOOKUP($A:$A,'4-Dünya İthalat Göstergeleri'!$A:$M,9,0)</f>
        <v>-11</v>
      </c>
      <c r="AL114" s="27">
        <f>VLOOKUP($A:$A,'4-Dünya İthalat Göstergeleri'!$A:$M,10,0)</f>
        <v>3.3537933314479865E-2</v>
      </c>
      <c r="AM114" s="27">
        <f>VLOOKUP($A:$A,'4-Dünya İthalat Göstergeleri'!$A:$M,11,0)</f>
        <v>8879</v>
      </c>
      <c r="AN114" s="27" t="str">
        <f>VLOOKUP($A:$A,'4-Dünya İthalat Göstergeleri'!$A:$M,12,0)</f>
        <v>0.16</v>
      </c>
      <c r="AO114" s="27">
        <f>VLOOKUP($A:$A,'4-Dünya İthalat Göstergeleri'!$A:$M,13,0)</f>
        <v>0</v>
      </c>
      <c r="AP114" s="9">
        <f>VLOOKUP($A:$A,'5-Dünya Yıllar İhracatı'!$A:$H,2,0)</f>
        <v>2243</v>
      </c>
      <c r="AQ114" s="9">
        <f>VLOOKUP($A:$A,'5-Dünya Yıllar İhracatı'!$A:$H,3,0)</f>
        <v>508</v>
      </c>
      <c r="AR114" s="9">
        <f>VLOOKUP($A:$A,'5-Dünya Yıllar İhracatı'!$A:$H,4,0)</f>
        <v>115</v>
      </c>
      <c r="AS114" s="9">
        <f>VLOOKUP($A:$A,'5-Dünya Yıllar İhracatı'!$A:$H,5,0)</f>
        <v>122</v>
      </c>
      <c r="AT114" s="10">
        <f>VLOOKUP($A:$A,'5-Dünya Yıllar İhracatı'!$A:$H,6,0)</f>
        <v>240</v>
      </c>
      <c r="AU114" s="10">
        <f>VLOOKUP($A:$A,'5-Dünya Yıllar İhracatı'!$A:$H,7,0)</f>
        <v>96.721311475409834</v>
      </c>
      <c r="AV114" s="10">
        <f>VLOOKUP($A:$A,'5-Dünya Yıllar İhracatı'!$A:$H,8,0)</f>
        <v>2.2176657404832108E-2</v>
      </c>
      <c r="AW114" s="11" t="e">
        <f>VLOOKUP($A:$A,'6-Türkiye Yıllar İhracatı'!$A:$H,2,0)</f>
        <v>#N/A</v>
      </c>
      <c r="AX114" s="11" t="e">
        <f>VLOOKUP($A:$A,'6-Türkiye Yıllar İhracatı'!$A:$H,3,0)</f>
        <v>#N/A</v>
      </c>
      <c r="AY114" s="11" t="e">
        <f>VLOOKUP($A:$A,'6-Türkiye Yıllar İhracatı'!$A:$H,4,0)</f>
        <v>#N/A</v>
      </c>
      <c r="AZ114" s="11" t="e">
        <f>VLOOKUP($A:$A,'6-Türkiye Yıllar İhracatı'!$A:$H,5,0)</f>
        <v>#N/A</v>
      </c>
      <c r="BA114" s="12" t="e">
        <f>VLOOKUP($A:$A,'6-Türkiye Yıllar İhracatı'!$A:$H,6,0)</f>
        <v>#N/A</v>
      </c>
      <c r="BB114" s="11" t="e">
        <f>VLOOKUP($A:$A,'6-Türkiye Yıllar İhracatı'!$A:$H,7,0)</f>
        <v>#N/A</v>
      </c>
      <c r="BC114" s="12" t="e">
        <f>VLOOKUP($A:$A,'6-Türkiye Yıllar İhracatı'!$A:$H,8,0)</f>
        <v>#N/A</v>
      </c>
      <c r="BD114" s="9" t="e">
        <f>VLOOKUP($A:$A,'7-Türkiye Çeyrek Yıllar İhracat'!$A:$G,2,0)</f>
        <v>#N/A</v>
      </c>
      <c r="BE114" s="9" t="e">
        <f>VLOOKUP($A:$A,'7-Türkiye Çeyrek Yıllar İhracat'!$A:$G,3,0)</f>
        <v>#N/A</v>
      </c>
      <c r="BF114" s="9" t="e">
        <f>VLOOKUP($A:$A,'7-Türkiye Çeyrek Yıllar İhracat'!$A:$G,4,0)</f>
        <v>#N/A</v>
      </c>
      <c r="BG114" s="9" t="e">
        <f>VLOOKUP($A:$A,'7-Türkiye Çeyrek Yıllar İhracat'!$A:$G,5,0)</f>
        <v>#N/A</v>
      </c>
      <c r="BH114" s="10" t="e">
        <f>VLOOKUP($A:$A,'7-Türkiye Çeyrek Yıllar İhracat'!$A:$G,6,0)</f>
        <v>#N/A</v>
      </c>
      <c r="BI114" s="12" t="e">
        <f>VLOOKUP($A:$A,'7-Türkiye Çeyrek Yıllar İhracat'!$A:$G,7,0)</f>
        <v>#N/A</v>
      </c>
      <c r="BJ114" s="11" t="e">
        <f>VLOOKUP($A:$A,'8-Türkiye Yıllar İhracat Birim '!$A:$H,2,0)</f>
        <v>#N/A</v>
      </c>
      <c r="BK114" s="11" t="e">
        <f>VLOOKUP($A:$A,'8-Türkiye Yıllar İhracat Birim '!$A:$H,3,0)</f>
        <v>#N/A</v>
      </c>
      <c r="BL114" s="11" t="e">
        <f>VLOOKUP($A:$A,'8-Türkiye Yıllar İhracat Birim '!$A:$H,4,0)</f>
        <v>#N/A</v>
      </c>
      <c r="BM114" s="11" t="e">
        <f>VLOOKUP($A:$A,'8-Türkiye Yıllar İhracat Birim '!$A:$H,5,0)</f>
        <v>#N/A</v>
      </c>
      <c r="BN114" s="11" t="e">
        <f>VLOOKUP($A:$A,'8-Türkiye Yıllar İhracat Birim '!$A:$H,6,0)</f>
        <v>#N/A</v>
      </c>
      <c r="BO114" s="11" t="e">
        <f>VLOOKUP($A:$A,'8-Türkiye Yıllar İhracat Birim '!$A:$H,7,0)</f>
        <v>#N/A</v>
      </c>
      <c r="BP114" s="12" t="e">
        <f>VLOOKUP($A:$A,'8-Türkiye Yıllar İhracat Birim '!$A:$H,8,0)</f>
        <v>#N/A</v>
      </c>
      <c r="BQ114" s="2">
        <f>VLOOKUP($A:$A,'9-Dünya Yıllar İthaları Birim F'!$A:$N,2,0)</f>
        <v>742</v>
      </c>
      <c r="BR114" s="2" t="str">
        <f>VLOOKUP($A:$A,'9-Dünya Yıllar İthaları Birim F'!$A:$N,3,0)</f>
        <v>US Dollar/1000 square meters</v>
      </c>
      <c r="BS114" s="2">
        <f>VLOOKUP($A:$A,'9-Dünya Yıllar İthaları Birim F'!$A:$N,4,0)</f>
        <v>3488</v>
      </c>
      <c r="BT114" s="2" t="str">
        <f>VLOOKUP($A:$A,'9-Dünya Yıllar İthaları Birim F'!$A:$N,5,0)</f>
        <v>US Dollar/1000 square meters</v>
      </c>
      <c r="BU114" s="2">
        <f>VLOOKUP($A:$A,'9-Dünya Yıllar İthaları Birim F'!$A:$N,6,0)</f>
        <v>11423</v>
      </c>
      <c r="BV114" s="2" t="str">
        <f>VLOOKUP($A:$A,'9-Dünya Yıllar İthaları Birim F'!$A:$N,7,0)</f>
        <v>US Dollar/1000 square meters</v>
      </c>
      <c r="BW114" s="2">
        <f>VLOOKUP($A:$A,'9-Dünya Yıllar İthaları Birim F'!$A:$N,8,0)</f>
        <v>3308</v>
      </c>
      <c r="BX114" s="2" t="str">
        <f>VLOOKUP($A:$A,'9-Dünya Yıllar İthaları Birim F'!$A:$N,9,0)</f>
        <v>US Dollar/1000 square meters</v>
      </c>
      <c r="BY114" s="2">
        <f>VLOOKUP($A:$A,'9-Dünya Yıllar İthaları Birim F'!$A:$N,10,0)</f>
        <v>4953</v>
      </c>
      <c r="BZ114" s="2" t="str">
        <f>VLOOKUP($A:$A,'9-Dünya Yıllar İthaları Birim F'!$A:$N,11,0)</f>
        <v>US Dollar/1000 square meters</v>
      </c>
      <c r="CA114" s="2">
        <f>VLOOKUP($A:$A,'9-Dünya Yıllar İthaları Birim F'!$A:$N,12,0)</f>
        <v>421</v>
      </c>
      <c r="CB114" s="2">
        <f>VLOOKUP($A:$A,'9-Dünya Yıllar İthaları Birim F'!$A:$N,13,0)</f>
        <v>85</v>
      </c>
      <c r="CC114" s="2" t="str">
        <f>VLOOKUP($A:$A,'9-Dünya Yıllar İthaları Birim F'!$A:$N,14,0)</f>
        <v>1000 square meters</v>
      </c>
    </row>
    <row r="115" spans="1:81" x14ac:dyDescent="0.3">
      <c r="A115" s="6" t="s">
        <v>124</v>
      </c>
      <c r="B115" s="11">
        <v>677</v>
      </c>
      <c r="C115" s="11">
        <v>866</v>
      </c>
      <c r="D115" s="11">
        <v>1143</v>
      </c>
      <c r="E115" s="11">
        <v>585</v>
      </c>
      <c r="F115" s="50">
        <v>393</v>
      </c>
      <c r="G115" s="50">
        <f t="shared" si="2"/>
        <v>-32.820512820512818</v>
      </c>
      <c r="H115" s="50">
        <f t="shared" si="3"/>
        <v>3.1307506631933657E-2</v>
      </c>
      <c r="I115" s="11">
        <f>VLOOKUP($A:$A,'2-Dünya Çeyrek Yıllar İthalatı'!$A:$G,2,0)</f>
        <v>126</v>
      </c>
      <c r="J115" s="11">
        <f>VLOOKUP($A:$A,'2-Dünya Çeyrek Yıllar İthalatı'!$A:$G,3,0)</f>
        <v>56</v>
      </c>
      <c r="K115" s="11">
        <f>VLOOKUP($A:$A,'2-Dünya Çeyrek Yıllar İthalatı'!$A:$G,4,0)</f>
        <v>168</v>
      </c>
      <c r="L115" s="11">
        <f>VLOOKUP($A:$A,'2-Dünya Çeyrek Yıllar İthalatı'!$A:$G,5,0)</f>
        <v>205</v>
      </c>
      <c r="M115" s="12">
        <f>VLOOKUP($A:$A,'2-Dünya Çeyrek Yıllar İthalatı'!$A:$G,6,0)</f>
        <v>0</v>
      </c>
      <c r="N115" s="12">
        <f>VLOOKUP($A:$A,'2-Dünya Çeyrek Yıllar İthalatı'!$A:$G,7,0)</f>
        <v>-100</v>
      </c>
      <c r="O115" s="6">
        <f>VLOOKUP($A:$A,'3-Türkiye İhracat Göstergeleri'!$A:$P,2,0)</f>
        <v>0</v>
      </c>
      <c r="P115" s="25">
        <f>VLOOKUP($A:$A,'3-Türkiye İhracat Göstergeleri'!$A:$P,3,0)</f>
        <v>0</v>
      </c>
      <c r="Q115" s="25">
        <f>VLOOKUP($A:$A,'3-Türkiye İhracat Göstergeleri'!$A:$P,4,0)</f>
        <v>0</v>
      </c>
      <c r="R115" s="25">
        <f>VLOOKUP($A:$A,'3-Türkiye İhracat Göstergeleri'!$A:$P,5,0)</f>
        <v>0</v>
      </c>
      <c r="S115" s="26">
        <f>VLOOKUP($A:$A,'3-Türkiye İhracat Göstergeleri'!$A:$P,6,0)</f>
        <v>0</v>
      </c>
      <c r="T115" s="26">
        <f>VLOOKUP($A:$A,'3-Türkiye İhracat Göstergeleri'!$A:$P,7,0)</f>
        <v>0</v>
      </c>
      <c r="U115" s="26">
        <f>VLOOKUP($A:$A,'3-Türkiye İhracat Göstergeleri'!$A:$P,8,0)</f>
        <v>0</v>
      </c>
      <c r="V115" s="25">
        <f>VLOOKUP($A:$A,'3-Türkiye İhracat Göstergeleri'!$A:$P,9,0)</f>
        <v>0</v>
      </c>
      <c r="W115" s="25">
        <f>VLOOKUP($A:$A,'3-Türkiye İhracat Göstergeleri'!$A:$P,10,0)</f>
        <v>0</v>
      </c>
      <c r="X115" s="25">
        <f>VLOOKUP($A:$A,'3-Türkiye İhracat Göstergeleri'!$A:$P,11,0)</f>
        <v>112</v>
      </c>
      <c r="Y115" s="25">
        <f>VLOOKUP($A:$A,'3-Türkiye İhracat Göstergeleri'!$A:$P,12,0)</f>
        <v>3.1307381930143909E-2</v>
      </c>
      <c r="Z115" s="25">
        <f>VLOOKUP($A:$A,'3-Türkiye İhracat Göstergeleri'!$A:$P,13,0)</f>
        <v>-14</v>
      </c>
      <c r="AA115" s="25">
        <f>VLOOKUP($A:$A,'3-Türkiye İhracat Göstergeleri'!$A:$P,14,0)</f>
        <v>4457</v>
      </c>
      <c r="AB115" s="25" t="str">
        <f>VLOOKUP($A:$A,'3-Türkiye İhracat Göstergeleri'!$A:$P,15,0)</f>
        <v>0.24</v>
      </c>
      <c r="AC115" s="25">
        <f>VLOOKUP($A:$A,'3-Türkiye İhracat Göstergeleri'!$A:$P,16,0)</f>
        <v>18</v>
      </c>
      <c r="AD115" s="25">
        <f>VLOOKUP($A:$A,'4-Dünya İthalat Göstergeleri'!$A:$M,2,0)</f>
        <v>393</v>
      </c>
      <c r="AE115" s="29">
        <f>VLOOKUP($A:$A,'4-Dünya İthalat Göstergeleri'!$A:$M,3,0)</f>
        <v>-243</v>
      </c>
      <c r="AF115" s="25">
        <f>VLOOKUP($A:$A,'4-Dünya İthalat Göstergeleri'!$A:$M,4,0)</f>
        <v>134</v>
      </c>
      <c r="AG115" s="25" t="str">
        <f>VLOOKUP($A:$A,'4-Dünya İthalat Göstergeleri'!$A:$M,5,0)</f>
        <v>Tons</v>
      </c>
      <c r="AH115" s="25">
        <f>VLOOKUP($A:$A,'4-Dünya İthalat Göstergeleri'!$A:$M,6,0)</f>
        <v>2933</v>
      </c>
      <c r="AI115" s="25">
        <f>VLOOKUP($A:$A,'4-Dünya İthalat Göstergeleri'!$A:$M,7,0)</f>
        <v>-14</v>
      </c>
      <c r="AJ115" s="25">
        <f>VLOOKUP($A:$A,'4-Dünya İthalat Göstergeleri'!$A:$M,8,0)</f>
        <v>-8</v>
      </c>
      <c r="AK115" s="25">
        <f>VLOOKUP($A:$A,'4-Dünya İthalat Göstergeleri'!$A:$M,9,0)</f>
        <v>-33</v>
      </c>
      <c r="AL115" s="25">
        <f>VLOOKUP($A:$A,'4-Dünya İthalat Göstergeleri'!$A:$M,10,0)</f>
        <v>3.1307381930143909E-2</v>
      </c>
      <c r="AM115" s="25">
        <f>VLOOKUP($A:$A,'4-Dünya İthalat Göstergeleri'!$A:$M,11,0)</f>
        <v>4457</v>
      </c>
      <c r="AN115" s="25" t="str">
        <f>VLOOKUP($A:$A,'4-Dünya İthalat Göstergeleri'!$A:$M,12,0)</f>
        <v>0.24</v>
      </c>
      <c r="AO115" s="25">
        <f>VLOOKUP($A:$A,'4-Dünya İthalat Göstergeleri'!$A:$M,13,0)</f>
        <v>45522</v>
      </c>
      <c r="AP115" s="11">
        <f>VLOOKUP($A:$A,'5-Dünya Yıllar İhracatı'!$A:$H,2,0)</f>
        <v>255</v>
      </c>
      <c r="AQ115" s="11">
        <f>VLOOKUP($A:$A,'5-Dünya Yıllar İhracatı'!$A:$H,3,0)</f>
        <v>305</v>
      </c>
      <c r="AR115" s="11">
        <f>VLOOKUP($A:$A,'5-Dünya Yıllar İhracatı'!$A:$H,4,0)</f>
        <v>210</v>
      </c>
      <c r="AS115" s="11">
        <f>VLOOKUP($A:$A,'5-Dünya Yıllar İhracatı'!$A:$H,5,0)</f>
        <v>259</v>
      </c>
      <c r="AT115" s="12">
        <f>VLOOKUP($A:$A,'5-Dünya Yıllar İhracatı'!$A:$H,6,0)</f>
        <v>150</v>
      </c>
      <c r="AU115" s="12">
        <f>VLOOKUP($A:$A,'5-Dünya Yıllar İhracatı'!$A:$H,7,0)</f>
        <v>-42.084942084942085</v>
      </c>
      <c r="AV115" s="12">
        <f>VLOOKUP($A:$A,'5-Dünya Yıllar İhracatı'!$A:$H,8,0)</f>
        <v>1.3860410878020068E-2</v>
      </c>
      <c r="AW115" s="9">
        <f>VLOOKUP($A:$A,'6-Türkiye Yıllar İhracatı'!$A:$H,2,0)</f>
        <v>17</v>
      </c>
      <c r="AX115" s="9">
        <f>VLOOKUP($A:$A,'6-Türkiye Yıllar İhracatı'!$A:$H,3,0)</f>
        <v>15</v>
      </c>
      <c r="AY115" s="9">
        <f>VLOOKUP($A:$A,'6-Türkiye Yıllar İhracatı'!$A:$H,4,0)</f>
        <v>19</v>
      </c>
      <c r="AZ115" s="9">
        <f>VLOOKUP($A:$A,'6-Türkiye Yıllar İhracatı'!$A:$H,5,0)</f>
        <v>0</v>
      </c>
      <c r="BA115" s="10">
        <f>VLOOKUP($A:$A,'6-Türkiye Yıllar İhracatı'!$A:$H,6,0)</f>
        <v>0</v>
      </c>
      <c r="BB115" s="9">
        <f>VLOOKUP($A:$A,'6-Türkiye Yıllar İhracatı'!$A:$H,7,0)</f>
        <v>100</v>
      </c>
      <c r="BC115" s="10">
        <f>VLOOKUP($A:$A,'6-Türkiye Yıllar İhracatı'!$A:$H,8,0)</f>
        <v>0</v>
      </c>
      <c r="BD115" s="11" t="e">
        <f>VLOOKUP($A:$A,'7-Türkiye Çeyrek Yıllar İhracat'!$A:$G,2,0)</f>
        <v>#N/A</v>
      </c>
      <c r="BE115" s="11" t="e">
        <f>VLOOKUP($A:$A,'7-Türkiye Çeyrek Yıllar İhracat'!$A:$G,3,0)</f>
        <v>#N/A</v>
      </c>
      <c r="BF115" s="11" t="e">
        <f>VLOOKUP($A:$A,'7-Türkiye Çeyrek Yıllar İhracat'!$A:$G,4,0)</f>
        <v>#N/A</v>
      </c>
      <c r="BG115" s="11" t="e">
        <f>VLOOKUP($A:$A,'7-Türkiye Çeyrek Yıllar İhracat'!$A:$G,5,0)</f>
        <v>#N/A</v>
      </c>
      <c r="BH115" s="12" t="e">
        <f>VLOOKUP($A:$A,'7-Türkiye Çeyrek Yıllar İhracat'!$A:$G,6,0)</f>
        <v>#N/A</v>
      </c>
      <c r="BI115" s="12" t="e">
        <f>VLOOKUP($A:$A,'7-Türkiye Çeyrek Yıllar İhracat'!$A:$G,7,0)</f>
        <v>#N/A</v>
      </c>
      <c r="BJ115" s="9">
        <f>VLOOKUP($A:$A,'8-Türkiye Yıllar İhracat Birim '!$A:$H,2,0)</f>
        <v>2429</v>
      </c>
      <c r="BK115" s="9">
        <f>VLOOKUP($A:$A,'8-Türkiye Yıllar İhracat Birim '!$A:$H,3,0)</f>
        <v>2500</v>
      </c>
      <c r="BL115" s="9">
        <f>VLOOKUP($A:$A,'8-Türkiye Yıllar İhracat Birim '!$A:$H,4,0)</f>
        <v>2714</v>
      </c>
      <c r="BM115" s="9">
        <f>VLOOKUP($A:$A,'8-Türkiye Yıllar İhracat Birim '!$A:$H,5,0)</f>
        <v>0</v>
      </c>
      <c r="BN115" s="9">
        <f>VLOOKUP($A:$A,'8-Türkiye Yıllar İhracat Birim '!$A:$H,6,0)</f>
        <v>0</v>
      </c>
      <c r="BO115" s="9">
        <f>VLOOKUP($A:$A,'8-Türkiye Yıllar İhracat Birim '!$A:$H,7,0)</f>
        <v>0</v>
      </c>
      <c r="BP115" s="10">
        <f>VLOOKUP($A:$A,'8-Türkiye Yıllar İhracat Birim '!$A:$H,8,0)</f>
        <v>0</v>
      </c>
      <c r="BQ115" s="2">
        <f>VLOOKUP($A:$A,'9-Dünya Yıllar İthaları Birim F'!$A:$N,2,0)</f>
        <v>4030</v>
      </c>
      <c r="BR115" s="2" t="str">
        <f>VLOOKUP($A:$A,'9-Dünya Yıllar İthaları Birim F'!$A:$N,3,0)</f>
        <v>US Dollar/Tons</v>
      </c>
      <c r="BS115" s="2">
        <f>VLOOKUP($A:$A,'9-Dünya Yıllar İthaları Birim F'!$A:$N,4,0)</f>
        <v>4245</v>
      </c>
      <c r="BT115" s="2" t="str">
        <f>VLOOKUP($A:$A,'9-Dünya Yıllar İthaları Birim F'!$A:$N,5,0)</f>
        <v>US Dollar/Tons</v>
      </c>
      <c r="BU115" s="2">
        <f>VLOOKUP($A:$A,'9-Dünya Yıllar İthaları Birim F'!$A:$N,6,0)</f>
        <v>4782</v>
      </c>
      <c r="BV115" s="2" t="str">
        <f>VLOOKUP($A:$A,'9-Dünya Yıllar İthaları Birim F'!$A:$N,7,0)</f>
        <v>US Dollar/Tons</v>
      </c>
      <c r="BW115" s="2">
        <f>VLOOKUP($A:$A,'9-Dünya Yıllar İthaları Birim F'!$A:$N,8,0)</f>
        <v>4333</v>
      </c>
      <c r="BX115" s="2" t="str">
        <f>VLOOKUP($A:$A,'9-Dünya Yıllar İthaları Birim F'!$A:$N,9,0)</f>
        <v>US Dollar/Tons</v>
      </c>
      <c r="BY115" s="2">
        <f>VLOOKUP($A:$A,'9-Dünya Yıllar İthaları Birim F'!$A:$N,10,0)</f>
        <v>2933</v>
      </c>
      <c r="BZ115" s="2" t="str">
        <f>VLOOKUP($A:$A,'9-Dünya Yıllar İthaları Birim F'!$A:$N,11,0)</f>
        <v>US Dollar/Tons</v>
      </c>
      <c r="CA115" s="2">
        <f>VLOOKUP($A:$A,'9-Dünya Yıllar İthaları Birim F'!$A:$N,12,0)</f>
        <v>393</v>
      </c>
      <c r="CB115" s="2">
        <f>VLOOKUP($A:$A,'9-Dünya Yıllar İthaları Birim F'!$A:$N,13,0)</f>
        <v>134</v>
      </c>
      <c r="CC115" s="2" t="str">
        <f>VLOOKUP($A:$A,'9-Dünya Yıllar İthaları Birim F'!$A:$N,14,0)</f>
        <v>Tons</v>
      </c>
    </row>
    <row r="116" spans="1:81" x14ac:dyDescent="0.3">
      <c r="A116" s="8" t="s">
        <v>125</v>
      </c>
      <c r="B116" s="9">
        <v>838</v>
      </c>
      <c r="C116" s="9">
        <v>1166</v>
      </c>
      <c r="D116" s="9">
        <v>749</v>
      </c>
      <c r="E116" s="9">
        <v>588</v>
      </c>
      <c r="F116" s="49">
        <v>331</v>
      </c>
      <c r="G116" s="49">
        <f t="shared" si="2"/>
        <v>-43.707482993197274</v>
      </c>
      <c r="H116" s="49">
        <f t="shared" si="3"/>
        <v>2.6368408893562442E-2</v>
      </c>
      <c r="I116" s="20" t="e">
        <f>VLOOKUP($A:$A,'2-Dünya Çeyrek Yıllar İthalatı'!$A:$G,2,0)</f>
        <v>#N/A</v>
      </c>
      <c r="J116" s="20" t="e">
        <f>VLOOKUP($A:$A,'2-Dünya Çeyrek Yıllar İthalatı'!$A:$G,3,0)</f>
        <v>#N/A</v>
      </c>
      <c r="K116" s="20" t="e">
        <f>VLOOKUP($A:$A,'2-Dünya Çeyrek Yıllar İthalatı'!$A:$G,4,0)</f>
        <v>#N/A</v>
      </c>
      <c r="L116" s="20" t="e">
        <f>VLOOKUP($A:$A,'2-Dünya Çeyrek Yıllar İthalatı'!$A:$G,5,0)</f>
        <v>#N/A</v>
      </c>
      <c r="M116" s="21" t="e">
        <f>VLOOKUP($A:$A,'2-Dünya Çeyrek Yıllar İthalatı'!$A:$G,6,0)</f>
        <v>#N/A</v>
      </c>
      <c r="N116" s="21" t="e">
        <f>VLOOKUP($A:$A,'2-Dünya Çeyrek Yıllar İthalatı'!$A:$G,7,0)</f>
        <v>#N/A</v>
      </c>
      <c r="O116" s="8">
        <f>VLOOKUP($A:$A,'3-Türkiye İhracat Göstergeleri'!$A:$P,2,0)</f>
        <v>24</v>
      </c>
      <c r="P116" s="27">
        <f>VLOOKUP($A:$A,'3-Türkiye İhracat Göstergeleri'!$A:$P,3,0)</f>
        <v>24</v>
      </c>
      <c r="Q116" s="28">
        <f>VLOOKUP($A:$A,'3-Türkiye İhracat Göstergeleri'!$A:$P,4,0)</f>
        <v>3.1673133264708213E-2</v>
      </c>
      <c r="R116" s="27">
        <f>VLOOKUP($A:$A,'3-Türkiye İhracat Göstergeleri'!$A:$P,5,0)</f>
        <v>9</v>
      </c>
      <c r="S116" s="27" t="str">
        <f>VLOOKUP($A:$A,'3-Türkiye İhracat Göstergeleri'!$A:$P,6,0)</f>
        <v>Tons</v>
      </c>
      <c r="T116" s="27">
        <f>VLOOKUP($A:$A,'3-Türkiye İhracat Göstergeleri'!$A:$P,7,0)</f>
        <v>2667</v>
      </c>
      <c r="U116" s="27">
        <f>VLOOKUP($A:$A,'3-Türkiye İhracat Göstergeleri'!$A:$P,8,0)</f>
        <v>-12</v>
      </c>
      <c r="V116" s="27">
        <f>VLOOKUP($A:$A,'3-Türkiye İhracat Göstergeleri'!$A:$P,9,0)</f>
        <v>-10</v>
      </c>
      <c r="W116" s="27">
        <f>VLOOKUP($A:$A,'3-Türkiye İhracat Göstergeleri'!$A:$P,10,0)</f>
        <v>187</v>
      </c>
      <c r="X116" s="27">
        <f>VLOOKUP($A:$A,'3-Türkiye İhracat Göstergeleri'!$A:$P,11,0)</f>
        <v>113</v>
      </c>
      <c r="Y116" s="27">
        <f>VLOOKUP($A:$A,'3-Türkiye İhracat Göstergeleri'!$A:$P,12,0)</f>
        <v>2.6368303864828586E-2</v>
      </c>
      <c r="Z116" s="27">
        <f>VLOOKUP($A:$A,'3-Türkiye İhracat Göstergeleri'!$A:$P,13,0)</f>
        <v>-22</v>
      </c>
      <c r="AA116" s="27">
        <f>VLOOKUP($A:$A,'3-Türkiye İhracat Göstergeleri'!$A:$P,14,0)</f>
        <v>4042</v>
      </c>
      <c r="AB116" s="27" t="str">
        <f>VLOOKUP($A:$A,'3-Türkiye İhracat Göstergeleri'!$A:$P,15,0)</f>
        <v>0.19</v>
      </c>
      <c r="AC116" s="27">
        <f>VLOOKUP($A:$A,'3-Türkiye İhracat Göstergeleri'!$A:$P,16,0)</f>
        <v>5</v>
      </c>
      <c r="AD116" s="27">
        <f>VLOOKUP($A:$A,'4-Dünya İthalat Göstergeleri'!$A:$M,2,0)</f>
        <v>331</v>
      </c>
      <c r="AE116" s="28">
        <f>VLOOKUP($A:$A,'4-Dünya İthalat Göstergeleri'!$A:$M,3,0)</f>
        <v>-331</v>
      </c>
      <c r="AF116" s="39">
        <f>VLOOKUP($A:$A,'4-Dünya İthalat Göstergeleri'!$A:$M,4,0)</f>
        <v>127</v>
      </c>
      <c r="AG116" s="39" t="str">
        <f>VLOOKUP($A:$A,'4-Dünya İthalat Göstergeleri'!$A:$M,5,0)</f>
        <v>Tons</v>
      </c>
      <c r="AH116" s="39">
        <f>VLOOKUP($A:$A,'4-Dünya İthalat Göstergeleri'!$A:$M,6,0)</f>
        <v>2606</v>
      </c>
      <c r="AI116" s="27">
        <f>VLOOKUP($A:$A,'4-Dünya İthalat Göstergeleri'!$A:$M,7,0)</f>
        <v>-22</v>
      </c>
      <c r="AJ116" s="27">
        <f>VLOOKUP($A:$A,'4-Dünya İthalat Göstergeleri'!$A:$M,8,0)</f>
        <v>-11</v>
      </c>
      <c r="AK116" s="27">
        <f>VLOOKUP($A:$A,'4-Dünya İthalat Göstergeleri'!$A:$M,9,0)</f>
        <v>-44</v>
      </c>
      <c r="AL116" s="27">
        <f>VLOOKUP($A:$A,'4-Dünya İthalat Göstergeleri'!$A:$M,10,0)</f>
        <v>2.6368303864828586E-2</v>
      </c>
      <c r="AM116" s="27">
        <f>VLOOKUP($A:$A,'4-Dünya İthalat Göstergeleri'!$A:$M,11,0)</f>
        <v>4042</v>
      </c>
      <c r="AN116" s="27" t="str">
        <f>VLOOKUP($A:$A,'4-Dünya İthalat Göstergeleri'!$A:$M,12,0)</f>
        <v>0.19</v>
      </c>
      <c r="AO116" s="27">
        <f>VLOOKUP($A:$A,'4-Dünya İthalat Göstergeleri'!$A:$M,13,0)</f>
        <v>45416</v>
      </c>
      <c r="AP116" s="9" t="e">
        <f>VLOOKUP($A:$A,'5-Dünya Yıllar İhracatı'!$A:$H,2,0)</f>
        <v>#N/A</v>
      </c>
      <c r="AQ116" s="9" t="e">
        <f>VLOOKUP($A:$A,'5-Dünya Yıllar İhracatı'!$A:$H,3,0)</f>
        <v>#N/A</v>
      </c>
      <c r="AR116" s="9" t="e">
        <f>VLOOKUP($A:$A,'5-Dünya Yıllar İhracatı'!$A:$H,4,0)</f>
        <v>#N/A</v>
      </c>
      <c r="AS116" s="9" t="e">
        <f>VLOOKUP($A:$A,'5-Dünya Yıllar İhracatı'!$A:$H,5,0)</f>
        <v>#N/A</v>
      </c>
      <c r="AT116" s="10" t="e">
        <f>VLOOKUP($A:$A,'5-Dünya Yıllar İhracatı'!$A:$H,6,0)</f>
        <v>#N/A</v>
      </c>
      <c r="AU116" s="10" t="e">
        <f>VLOOKUP($A:$A,'5-Dünya Yıllar İhracatı'!$A:$H,7,0)</f>
        <v>#N/A</v>
      </c>
      <c r="AV116" s="10" t="e">
        <f>VLOOKUP($A:$A,'5-Dünya Yıllar İhracatı'!$A:$H,8,0)</f>
        <v>#N/A</v>
      </c>
      <c r="AW116" s="11">
        <f>VLOOKUP($A:$A,'6-Türkiye Yıllar İhracatı'!$A:$H,2,0)</f>
        <v>21</v>
      </c>
      <c r="AX116" s="11">
        <f>VLOOKUP($A:$A,'6-Türkiye Yıllar İhracatı'!$A:$H,3,0)</f>
        <v>37</v>
      </c>
      <c r="AY116" s="11">
        <f>VLOOKUP($A:$A,'6-Türkiye Yıllar İhracatı'!$A:$H,4,0)</f>
        <v>16</v>
      </c>
      <c r="AZ116" s="11">
        <f>VLOOKUP($A:$A,'6-Türkiye Yıllar İhracatı'!$A:$H,5,0)</f>
        <v>8</v>
      </c>
      <c r="BA116" s="12">
        <f>VLOOKUP($A:$A,'6-Türkiye Yıllar İhracatı'!$A:$H,6,0)</f>
        <v>24</v>
      </c>
      <c r="BB116" s="11">
        <f>VLOOKUP($A:$A,'6-Türkiye Yıllar İhracatı'!$A:$H,7,0)</f>
        <v>200</v>
      </c>
      <c r="BC116" s="12">
        <f>VLOOKUP($A:$A,'6-Türkiye Yıllar İhracatı'!$A:$H,8,0)</f>
        <v>3.1673133264708213E-2</v>
      </c>
      <c r="BD116" s="9">
        <f>VLOOKUP($A:$A,'7-Türkiye Çeyrek Yıllar İhracat'!$A:$G,2,0)</f>
        <v>4</v>
      </c>
      <c r="BE116" s="9">
        <f>VLOOKUP($A:$A,'7-Türkiye Çeyrek Yıllar İhracat'!$A:$G,3,0)</f>
        <v>19</v>
      </c>
      <c r="BF116" s="9">
        <f>VLOOKUP($A:$A,'7-Türkiye Çeyrek Yıllar İhracat'!$A:$G,4,0)</f>
        <v>0</v>
      </c>
      <c r="BG116" s="9">
        <f>VLOOKUP($A:$A,'7-Türkiye Çeyrek Yıllar İhracat'!$A:$G,5,0)</f>
        <v>0</v>
      </c>
      <c r="BH116" s="10">
        <f>VLOOKUP($A:$A,'7-Türkiye Çeyrek Yıllar İhracat'!$A:$G,6,0)</f>
        <v>10</v>
      </c>
      <c r="BI116" s="12">
        <f>VLOOKUP($A:$A,'7-Türkiye Çeyrek Yıllar İhracat'!$A:$G,7,0)</f>
        <v>150</v>
      </c>
      <c r="BJ116" s="11">
        <f>VLOOKUP($A:$A,'8-Türkiye Yıllar İhracat Birim '!$A:$H,2,0)</f>
        <v>3000</v>
      </c>
      <c r="BK116" s="11">
        <f>VLOOKUP($A:$A,'8-Türkiye Yıllar İhracat Birim '!$A:$H,3,0)</f>
        <v>2643</v>
      </c>
      <c r="BL116" s="11">
        <f>VLOOKUP($A:$A,'8-Türkiye Yıllar İhracat Birim '!$A:$H,4,0)</f>
        <v>2667</v>
      </c>
      <c r="BM116" s="11">
        <f>VLOOKUP($A:$A,'8-Türkiye Yıllar İhracat Birim '!$A:$H,5,0)</f>
        <v>2667</v>
      </c>
      <c r="BN116" s="11">
        <f>VLOOKUP($A:$A,'8-Türkiye Yıllar İhracat Birim '!$A:$H,6,0)</f>
        <v>2667</v>
      </c>
      <c r="BO116" s="11">
        <f>VLOOKUP($A:$A,'8-Türkiye Yıllar İhracat Birim '!$A:$H,7,0)</f>
        <v>24</v>
      </c>
      <c r="BP116" s="12">
        <f>VLOOKUP($A:$A,'8-Türkiye Yıllar İhracat Birim '!$A:$H,8,0)</f>
        <v>9</v>
      </c>
      <c r="BQ116" s="2">
        <f>VLOOKUP($A:$A,'9-Dünya Yıllar İthaları Birim F'!$A:$N,2,0)</f>
        <v>6117</v>
      </c>
      <c r="BR116" s="2" t="str">
        <f>VLOOKUP($A:$A,'9-Dünya Yıllar İthaları Birim F'!$A:$N,3,0)</f>
        <v>US Dollar/Tons</v>
      </c>
      <c r="BS116" s="2">
        <f>VLOOKUP($A:$A,'9-Dünya Yıllar İthaları Birim F'!$A:$N,4,0)</f>
        <v>4645</v>
      </c>
      <c r="BT116" s="2" t="str">
        <f>VLOOKUP($A:$A,'9-Dünya Yıllar İthaları Birim F'!$A:$N,5,0)</f>
        <v>US Dollar/Tons</v>
      </c>
      <c r="BU116" s="2">
        <f>VLOOKUP($A:$A,'9-Dünya Yıllar İthaları Birim F'!$A:$N,6,0)</f>
        <v>6089</v>
      </c>
      <c r="BV116" s="2" t="str">
        <f>VLOOKUP($A:$A,'9-Dünya Yıllar İthaları Birim F'!$A:$N,7,0)</f>
        <v>US Dollar/Tons</v>
      </c>
      <c r="BW116" s="2">
        <f>VLOOKUP($A:$A,'9-Dünya Yıllar İthaları Birim F'!$A:$N,8,0)</f>
        <v>6189</v>
      </c>
      <c r="BX116" s="2" t="str">
        <f>VLOOKUP($A:$A,'9-Dünya Yıllar İthaları Birim F'!$A:$N,9,0)</f>
        <v>US Dollar/Tons</v>
      </c>
      <c r="BY116" s="2">
        <f>VLOOKUP($A:$A,'9-Dünya Yıllar İthaları Birim F'!$A:$N,10,0)</f>
        <v>2606</v>
      </c>
      <c r="BZ116" s="2" t="str">
        <f>VLOOKUP($A:$A,'9-Dünya Yıllar İthaları Birim F'!$A:$N,11,0)</f>
        <v>US Dollar/Tons</v>
      </c>
      <c r="CA116" s="2">
        <f>VLOOKUP($A:$A,'9-Dünya Yıllar İthaları Birim F'!$A:$N,12,0)</f>
        <v>331</v>
      </c>
      <c r="CB116" s="2">
        <f>VLOOKUP($A:$A,'9-Dünya Yıllar İthaları Birim F'!$A:$N,13,0)</f>
        <v>127</v>
      </c>
      <c r="CC116" s="2" t="str">
        <f>VLOOKUP($A:$A,'9-Dünya Yıllar İthaları Birim F'!$A:$N,14,0)</f>
        <v>Tons</v>
      </c>
    </row>
    <row r="117" spans="1:81" x14ac:dyDescent="0.3">
      <c r="A117" s="6" t="s">
        <v>126</v>
      </c>
      <c r="B117" s="14">
        <v>84</v>
      </c>
      <c r="C117" s="14">
        <v>49</v>
      </c>
      <c r="D117" s="14">
        <v>139</v>
      </c>
      <c r="E117" s="11"/>
      <c r="F117" s="52">
        <v>329</v>
      </c>
      <c r="G117" s="52">
        <f t="shared" si="2"/>
        <v>100</v>
      </c>
      <c r="H117" s="52">
        <f t="shared" si="3"/>
        <v>2.6209083160066596E-2</v>
      </c>
      <c r="I117" s="9" t="e">
        <f>VLOOKUP($A:$A,'2-Dünya Çeyrek Yıllar İthalatı'!$A:$G,2,0)</f>
        <v>#N/A</v>
      </c>
      <c r="J117" s="9" t="e">
        <f>VLOOKUP($A:$A,'2-Dünya Çeyrek Yıllar İthalatı'!$A:$G,3,0)</f>
        <v>#N/A</v>
      </c>
      <c r="K117" s="9" t="e">
        <f>VLOOKUP($A:$A,'2-Dünya Çeyrek Yıllar İthalatı'!$A:$G,4,0)</f>
        <v>#N/A</v>
      </c>
      <c r="L117" s="9" t="e">
        <f>VLOOKUP($A:$A,'2-Dünya Çeyrek Yıllar İthalatı'!$A:$G,5,0)</f>
        <v>#N/A</v>
      </c>
      <c r="M117" s="10" t="e">
        <f>VLOOKUP($A:$A,'2-Dünya Çeyrek Yıllar İthalatı'!$A:$G,6,0)</f>
        <v>#N/A</v>
      </c>
      <c r="N117" s="10" t="e">
        <f>VLOOKUP($A:$A,'2-Dünya Çeyrek Yıllar İthalatı'!$A:$G,7,0)</f>
        <v>#N/A</v>
      </c>
      <c r="O117" s="6">
        <f>VLOOKUP($A:$A,'3-Türkiye İhracat Göstergeleri'!$A:$P,2,0)</f>
        <v>0</v>
      </c>
      <c r="P117" s="25">
        <f>VLOOKUP($A:$A,'3-Türkiye İhracat Göstergeleri'!$A:$P,3,0)</f>
        <v>0</v>
      </c>
      <c r="Q117" s="29">
        <f>VLOOKUP($A:$A,'3-Türkiye İhracat Göstergeleri'!$A:$P,4,0)</f>
        <v>0</v>
      </c>
      <c r="R117" s="25">
        <f>VLOOKUP($A:$A,'3-Türkiye İhracat Göstergeleri'!$A:$P,5,0)</f>
        <v>0</v>
      </c>
      <c r="S117" s="25">
        <f>VLOOKUP($A:$A,'3-Türkiye İhracat Göstergeleri'!$A:$P,6,0)</f>
        <v>0</v>
      </c>
      <c r="T117" s="25">
        <f>VLOOKUP($A:$A,'3-Türkiye İhracat Göstergeleri'!$A:$P,7,0)</f>
        <v>0</v>
      </c>
      <c r="U117" s="25">
        <f>VLOOKUP($A:$A,'3-Türkiye İhracat Göstergeleri'!$A:$P,8,0)</f>
        <v>0</v>
      </c>
      <c r="V117" s="25">
        <f>VLOOKUP($A:$A,'3-Türkiye İhracat Göstergeleri'!$A:$P,9,0)</f>
        <v>0</v>
      </c>
      <c r="W117" s="25">
        <f>VLOOKUP($A:$A,'3-Türkiye İhracat Göstergeleri'!$A:$P,10,0)</f>
        <v>0</v>
      </c>
      <c r="X117" s="25">
        <f>VLOOKUP($A:$A,'3-Türkiye İhracat Göstergeleri'!$A:$P,11,0)</f>
        <v>114</v>
      </c>
      <c r="Y117" s="25">
        <f>VLOOKUP($A:$A,'3-Türkiye İhracat Göstergeleri'!$A:$P,12,0)</f>
        <v>2.6208978765947445E-2</v>
      </c>
      <c r="Z117" s="25">
        <f>VLOOKUP($A:$A,'3-Türkiye İhracat Göstergeleri'!$A:$P,13,0)</f>
        <v>-11</v>
      </c>
      <c r="AA117" s="25">
        <f>VLOOKUP($A:$A,'3-Türkiye İhracat Göstergeleri'!$A:$P,14,0)</f>
        <v>11654</v>
      </c>
      <c r="AB117" s="25" t="str">
        <f>VLOOKUP($A:$A,'3-Türkiye İhracat Göstergeleri'!$A:$P,15,0)</f>
        <v>0.68</v>
      </c>
      <c r="AC117" s="25">
        <f>VLOOKUP($A:$A,'3-Türkiye İhracat Göstergeleri'!$A:$P,16,0)</f>
        <v>0</v>
      </c>
      <c r="AD117" s="41">
        <f>VLOOKUP($A:$A,'4-Dünya İthalat Göstergeleri'!$A:$M,2,0)</f>
        <v>329</v>
      </c>
      <c r="AE117" s="29">
        <f>VLOOKUP($A:$A,'4-Dünya İthalat Göstergeleri'!$A:$M,3,0)</f>
        <v>-329</v>
      </c>
      <c r="AF117" s="41">
        <f>VLOOKUP($A:$A,'4-Dünya İthalat Göstergeleri'!$A:$M,4,0)</f>
        <v>0</v>
      </c>
      <c r="AG117" s="41" t="str">
        <f>VLOOKUP($A:$A,'4-Dünya İthalat Göstergeleri'!$A:$M,5,0)</f>
        <v>No quantity</v>
      </c>
      <c r="AH117" s="41">
        <f>VLOOKUP($A:$A,'4-Dünya İthalat Göstergeleri'!$A:$M,6,0)</f>
        <v>0</v>
      </c>
      <c r="AI117" s="41">
        <f>VLOOKUP($A:$A,'4-Dünya İthalat Göstergeleri'!$A:$M,7,0)</f>
        <v>-11</v>
      </c>
      <c r="AJ117" s="41">
        <f>VLOOKUP($A:$A,'4-Dünya İthalat Göstergeleri'!$A:$M,8,0)</f>
        <v>0</v>
      </c>
      <c r="AK117" s="41">
        <f>VLOOKUP($A:$A,'4-Dünya İthalat Göstergeleri'!$A:$M,9,0)</f>
        <v>0</v>
      </c>
      <c r="AL117" s="41">
        <f>VLOOKUP($A:$A,'4-Dünya İthalat Göstergeleri'!$A:$M,10,0)</f>
        <v>2.6208978765947445E-2</v>
      </c>
      <c r="AM117" s="41">
        <f>VLOOKUP($A:$A,'4-Dünya İthalat Göstergeleri'!$A:$M,11,0)</f>
        <v>11654</v>
      </c>
      <c r="AN117" s="41" t="str">
        <f>VLOOKUP($A:$A,'4-Dünya İthalat Göstergeleri'!$A:$M,12,0)</f>
        <v>0.68</v>
      </c>
      <c r="AO117" s="41">
        <f>VLOOKUP($A:$A,'4-Dünya İthalat Göstergeleri'!$A:$M,13,0)</f>
        <v>0</v>
      </c>
      <c r="AP117" s="11" t="e">
        <f>VLOOKUP($A:$A,'5-Dünya Yıllar İhracatı'!$A:$H,2,0)</f>
        <v>#N/A</v>
      </c>
      <c r="AQ117" s="11" t="e">
        <f>VLOOKUP($A:$A,'5-Dünya Yıllar İhracatı'!$A:$H,3,0)</f>
        <v>#N/A</v>
      </c>
      <c r="AR117" s="11" t="e">
        <f>VLOOKUP($A:$A,'5-Dünya Yıllar İhracatı'!$A:$H,4,0)</f>
        <v>#N/A</v>
      </c>
      <c r="AS117" s="11" t="e">
        <f>VLOOKUP($A:$A,'5-Dünya Yıllar İhracatı'!$A:$H,5,0)</f>
        <v>#N/A</v>
      </c>
      <c r="AT117" s="12" t="e">
        <f>VLOOKUP($A:$A,'5-Dünya Yıllar İhracatı'!$A:$H,6,0)</f>
        <v>#N/A</v>
      </c>
      <c r="AU117" s="12" t="e">
        <f>VLOOKUP($A:$A,'5-Dünya Yıllar İhracatı'!$A:$H,7,0)</f>
        <v>#N/A</v>
      </c>
      <c r="AV117" s="12" t="e">
        <f>VLOOKUP($A:$A,'5-Dünya Yıllar İhracatı'!$A:$H,8,0)</f>
        <v>#N/A</v>
      </c>
      <c r="AW117" s="9" t="e">
        <f>VLOOKUP($A:$A,'6-Türkiye Yıllar İhracatı'!$A:$H,2,0)</f>
        <v>#N/A</v>
      </c>
      <c r="AX117" s="9" t="e">
        <f>VLOOKUP($A:$A,'6-Türkiye Yıllar İhracatı'!$A:$H,3,0)</f>
        <v>#N/A</v>
      </c>
      <c r="AY117" s="9" t="e">
        <f>VLOOKUP($A:$A,'6-Türkiye Yıllar İhracatı'!$A:$H,4,0)</f>
        <v>#N/A</v>
      </c>
      <c r="AZ117" s="9" t="e">
        <f>VLOOKUP($A:$A,'6-Türkiye Yıllar İhracatı'!$A:$H,5,0)</f>
        <v>#N/A</v>
      </c>
      <c r="BA117" s="10" t="e">
        <f>VLOOKUP($A:$A,'6-Türkiye Yıllar İhracatı'!$A:$H,6,0)</f>
        <v>#N/A</v>
      </c>
      <c r="BB117" s="9" t="e">
        <f>VLOOKUP($A:$A,'6-Türkiye Yıllar İhracatı'!$A:$H,7,0)</f>
        <v>#N/A</v>
      </c>
      <c r="BC117" s="10" t="e">
        <f>VLOOKUP($A:$A,'6-Türkiye Yıllar İhracatı'!$A:$H,8,0)</f>
        <v>#N/A</v>
      </c>
      <c r="BD117" s="11" t="e">
        <f>VLOOKUP($A:$A,'7-Türkiye Çeyrek Yıllar İhracat'!$A:$G,2,0)</f>
        <v>#N/A</v>
      </c>
      <c r="BE117" s="11" t="e">
        <f>VLOOKUP($A:$A,'7-Türkiye Çeyrek Yıllar İhracat'!$A:$G,3,0)</f>
        <v>#N/A</v>
      </c>
      <c r="BF117" s="11" t="e">
        <f>VLOOKUP($A:$A,'7-Türkiye Çeyrek Yıllar İhracat'!$A:$G,4,0)</f>
        <v>#N/A</v>
      </c>
      <c r="BG117" s="11" t="e">
        <f>VLOOKUP($A:$A,'7-Türkiye Çeyrek Yıllar İhracat'!$A:$G,5,0)</f>
        <v>#N/A</v>
      </c>
      <c r="BH117" s="12" t="e">
        <f>VLOOKUP($A:$A,'7-Türkiye Çeyrek Yıllar İhracat'!$A:$G,6,0)</f>
        <v>#N/A</v>
      </c>
      <c r="BI117" s="12" t="e">
        <f>VLOOKUP($A:$A,'7-Türkiye Çeyrek Yıllar İhracat'!$A:$G,7,0)</f>
        <v>#N/A</v>
      </c>
      <c r="BJ117" s="9" t="e">
        <f>VLOOKUP($A:$A,'8-Türkiye Yıllar İhracat Birim '!$A:$H,2,0)</f>
        <v>#N/A</v>
      </c>
      <c r="BK117" s="9" t="e">
        <f>VLOOKUP($A:$A,'8-Türkiye Yıllar İhracat Birim '!$A:$H,3,0)</f>
        <v>#N/A</v>
      </c>
      <c r="BL117" s="9" t="e">
        <f>VLOOKUP($A:$A,'8-Türkiye Yıllar İhracat Birim '!$A:$H,4,0)</f>
        <v>#N/A</v>
      </c>
      <c r="BM117" s="9" t="e">
        <f>VLOOKUP($A:$A,'8-Türkiye Yıllar İhracat Birim '!$A:$H,5,0)</f>
        <v>#N/A</v>
      </c>
      <c r="BN117" s="9" t="e">
        <f>VLOOKUP($A:$A,'8-Türkiye Yıllar İhracat Birim '!$A:$H,6,0)</f>
        <v>#N/A</v>
      </c>
      <c r="BO117" s="9" t="e">
        <f>VLOOKUP($A:$A,'8-Türkiye Yıllar İhracat Birim '!$A:$H,7,0)</f>
        <v>#N/A</v>
      </c>
      <c r="BP117" s="10" t="e">
        <f>VLOOKUP($A:$A,'8-Türkiye Yıllar İhracat Birim '!$A:$H,8,0)</f>
        <v>#N/A</v>
      </c>
      <c r="BQ117" s="2">
        <f>VLOOKUP($A:$A,'9-Dünya Yıllar İthaları Birim F'!$A:$N,2,0)</f>
        <v>1680</v>
      </c>
      <c r="BR117" s="2" t="str">
        <f>VLOOKUP($A:$A,'9-Dünya Yıllar İthaları Birim F'!$A:$N,3,0)</f>
        <v>US Dollar/Tons</v>
      </c>
      <c r="BS117" s="2">
        <f>VLOOKUP($A:$A,'9-Dünya Yıllar İthaları Birim F'!$A:$N,4,0)</f>
        <v>1885</v>
      </c>
      <c r="BT117" s="2" t="str">
        <f>VLOOKUP($A:$A,'9-Dünya Yıllar İthaları Birim F'!$A:$N,5,0)</f>
        <v>US Dollar/Tons</v>
      </c>
      <c r="BU117" s="2">
        <f>VLOOKUP($A:$A,'9-Dünya Yıllar İthaları Birim F'!$A:$N,6,0)</f>
        <v>2673</v>
      </c>
      <c r="BV117" s="2" t="str">
        <f>VLOOKUP($A:$A,'9-Dünya Yıllar İthaları Birim F'!$A:$N,7,0)</f>
        <v>US Dollar/Tons</v>
      </c>
      <c r="BW117" s="2">
        <f>VLOOKUP($A:$A,'9-Dünya Yıllar İthaları Birim F'!$A:$N,8,0)</f>
        <v>0</v>
      </c>
      <c r="BX117" s="2">
        <f>VLOOKUP($A:$A,'9-Dünya Yıllar İthaları Birim F'!$A:$N,9,0)</f>
        <v>0</v>
      </c>
      <c r="BY117" s="2">
        <f>VLOOKUP($A:$A,'9-Dünya Yıllar İthaları Birim F'!$A:$N,10,0)</f>
        <v>13160</v>
      </c>
      <c r="BZ117" s="2" t="str">
        <f>VLOOKUP($A:$A,'9-Dünya Yıllar İthaları Birim F'!$A:$N,11,0)</f>
        <v>US Dollar/Tons</v>
      </c>
      <c r="CA117" s="2">
        <f>VLOOKUP($A:$A,'9-Dünya Yıllar İthaları Birim F'!$A:$N,12,0)</f>
        <v>329</v>
      </c>
      <c r="CB117" s="2">
        <f>VLOOKUP($A:$A,'9-Dünya Yıllar İthaları Birim F'!$A:$N,13,0)</f>
        <v>25</v>
      </c>
      <c r="CC117" s="2" t="str">
        <f>VLOOKUP($A:$A,'9-Dünya Yıllar İthaları Birim F'!$A:$N,14,0)</f>
        <v>Tons</v>
      </c>
    </row>
    <row r="118" spans="1:81" x14ac:dyDescent="0.3">
      <c r="A118" s="8" t="s">
        <v>127</v>
      </c>
      <c r="B118" s="9">
        <v>737</v>
      </c>
      <c r="C118" s="9">
        <v>753</v>
      </c>
      <c r="D118" s="9">
        <v>250</v>
      </c>
      <c r="E118" s="9">
        <v>424</v>
      </c>
      <c r="F118" s="49">
        <v>322</v>
      </c>
      <c r="G118" s="49">
        <f t="shared" si="2"/>
        <v>-24.056603773584907</v>
      </c>
      <c r="H118" s="49">
        <f t="shared" si="3"/>
        <v>2.5651443092831138E-2</v>
      </c>
      <c r="I118" s="11">
        <f>VLOOKUP($A:$A,'2-Dünya Çeyrek Yıllar İthalatı'!$A:$G,2,0)</f>
        <v>182</v>
      </c>
      <c r="J118" s="11">
        <f>VLOOKUP($A:$A,'2-Dünya Çeyrek Yıllar İthalatı'!$A:$G,3,0)</f>
        <v>93</v>
      </c>
      <c r="K118" s="11">
        <f>VLOOKUP($A:$A,'2-Dünya Çeyrek Yıllar İthalatı'!$A:$G,4,0)</f>
        <v>0</v>
      </c>
      <c r="L118" s="11">
        <f>VLOOKUP($A:$A,'2-Dünya Çeyrek Yıllar İthalatı'!$A:$G,5,0)</f>
        <v>0</v>
      </c>
      <c r="M118" s="12">
        <f>VLOOKUP($A:$A,'2-Dünya Çeyrek Yıllar İthalatı'!$A:$G,6,0)</f>
        <v>0</v>
      </c>
      <c r="N118" s="12">
        <f>VLOOKUP($A:$A,'2-Dünya Çeyrek Yıllar İthalatı'!$A:$G,7,0)</f>
        <v>-100</v>
      </c>
      <c r="O118" s="8">
        <f>VLOOKUP($A:$A,'3-Türkiye İhracat Göstergeleri'!$A:$P,2,0)</f>
        <v>10</v>
      </c>
      <c r="P118" s="27">
        <f>VLOOKUP($A:$A,'3-Türkiye İhracat Göstergeleri'!$A:$P,3,0)</f>
        <v>10</v>
      </c>
      <c r="Q118" s="28">
        <f>VLOOKUP($A:$A,'3-Türkiye İhracat Göstergeleri'!$A:$P,4,0)</f>
        <v>1.3197138860295089E-2</v>
      </c>
      <c r="R118" s="27">
        <f>VLOOKUP($A:$A,'3-Türkiye İhracat Göstergeleri'!$A:$P,5,0)</f>
        <v>1</v>
      </c>
      <c r="S118" s="27" t="str">
        <f>VLOOKUP($A:$A,'3-Türkiye İhracat Göstergeleri'!$A:$P,6,0)</f>
        <v>Tons</v>
      </c>
      <c r="T118" s="27">
        <f>VLOOKUP($A:$A,'3-Türkiye İhracat Göstergeleri'!$A:$P,7,0)</f>
        <v>10000</v>
      </c>
      <c r="U118" s="27">
        <f>VLOOKUP($A:$A,'3-Türkiye İhracat Göstergeleri'!$A:$P,8,0)</f>
        <v>0</v>
      </c>
      <c r="V118" s="27">
        <f>VLOOKUP($A:$A,'3-Türkiye İhracat Göstergeleri'!$A:$P,9,0)</f>
        <v>0</v>
      </c>
      <c r="W118" s="27">
        <f>VLOOKUP($A:$A,'3-Türkiye İhracat Göstergeleri'!$A:$P,10,0)</f>
        <v>0</v>
      </c>
      <c r="X118" s="27">
        <f>VLOOKUP($A:$A,'3-Türkiye İhracat Göstergeleri'!$A:$P,11,0)</f>
        <v>115</v>
      </c>
      <c r="Y118" s="27">
        <f>VLOOKUP($A:$A,'3-Türkiye İhracat Göstergeleri'!$A:$P,12,0)</f>
        <v>2.5651340919863461E-2</v>
      </c>
      <c r="Z118" s="27">
        <f>VLOOKUP($A:$A,'3-Türkiye İhracat Göstergeleri'!$A:$P,13,0)</f>
        <v>-20</v>
      </c>
      <c r="AA118" s="27">
        <f>VLOOKUP($A:$A,'3-Türkiye İhracat Göstergeleri'!$A:$P,14,0)</f>
        <v>5699</v>
      </c>
      <c r="AB118" s="27" t="str">
        <f>VLOOKUP($A:$A,'3-Türkiye İhracat Göstergeleri'!$A:$P,15,0)</f>
        <v>0.37</v>
      </c>
      <c r="AC118" s="27">
        <f>VLOOKUP($A:$A,'3-Türkiye İhracat Göstergeleri'!$A:$P,16,0)</f>
        <v>35</v>
      </c>
      <c r="AD118" s="27">
        <f>VLOOKUP($A:$A,'4-Dünya İthalat Göstergeleri'!$A:$M,2,0)</f>
        <v>322</v>
      </c>
      <c r="AE118" s="28">
        <f>VLOOKUP($A:$A,'4-Dünya İthalat Göstergeleri'!$A:$M,3,0)</f>
        <v>-322</v>
      </c>
      <c r="AF118" s="27">
        <f>VLOOKUP($A:$A,'4-Dünya İthalat Göstergeleri'!$A:$M,4,0)</f>
        <v>68</v>
      </c>
      <c r="AG118" s="27" t="str">
        <f>VLOOKUP($A:$A,'4-Dünya İthalat Göstergeleri'!$A:$M,5,0)</f>
        <v>Tons</v>
      </c>
      <c r="AH118" s="27">
        <f>VLOOKUP($A:$A,'4-Dünya İthalat Göstergeleri'!$A:$M,6,0)</f>
        <v>4735</v>
      </c>
      <c r="AI118" s="27">
        <f>VLOOKUP($A:$A,'4-Dünya İthalat Göstergeleri'!$A:$M,7,0)</f>
        <v>-20</v>
      </c>
      <c r="AJ118" s="27">
        <f>VLOOKUP($A:$A,'4-Dünya İthalat Göstergeleri'!$A:$M,8,0)</f>
        <v>-27</v>
      </c>
      <c r="AK118" s="27">
        <f>VLOOKUP($A:$A,'4-Dünya İthalat Göstergeleri'!$A:$M,9,0)</f>
        <v>-24</v>
      </c>
      <c r="AL118" s="27">
        <f>VLOOKUP($A:$A,'4-Dünya İthalat Göstergeleri'!$A:$M,10,0)</f>
        <v>2.5651340919863461E-2</v>
      </c>
      <c r="AM118" s="27">
        <f>VLOOKUP($A:$A,'4-Dünya İthalat Göstergeleri'!$A:$M,11,0)</f>
        <v>5699</v>
      </c>
      <c r="AN118" s="27" t="str">
        <f>VLOOKUP($A:$A,'4-Dünya İthalat Göstergeleri'!$A:$M,12,0)</f>
        <v>0.37</v>
      </c>
      <c r="AO118" s="27">
        <f>VLOOKUP($A:$A,'4-Dünya İthalat Göstergeleri'!$A:$M,13,0)</f>
        <v>45497</v>
      </c>
      <c r="AP118" s="9" t="e">
        <f>VLOOKUP($A:$A,'5-Dünya Yıllar İhracatı'!$A:$H,2,0)</f>
        <v>#N/A</v>
      </c>
      <c r="AQ118" s="9" t="e">
        <f>VLOOKUP($A:$A,'5-Dünya Yıllar İhracatı'!$A:$H,3,0)</f>
        <v>#N/A</v>
      </c>
      <c r="AR118" s="9" t="e">
        <f>VLOOKUP($A:$A,'5-Dünya Yıllar İhracatı'!$A:$H,4,0)</f>
        <v>#N/A</v>
      </c>
      <c r="AS118" s="9" t="e">
        <f>VLOOKUP($A:$A,'5-Dünya Yıllar İhracatı'!$A:$H,5,0)</f>
        <v>#N/A</v>
      </c>
      <c r="AT118" s="10" t="e">
        <f>VLOOKUP($A:$A,'5-Dünya Yıllar İhracatı'!$A:$H,6,0)</f>
        <v>#N/A</v>
      </c>
      <c r="AU118" s="10" t="e">
        <f>VLOOKUP($A:$A,'5-Dünya Yıllar İhracatı'!$A:$H,7,0)</f>
        <v>#N/A</v>
      </c>
      <c r="AV118" s="10" t="e">
        <f>VLOOKUP($A:$A,'5-Dünya Yıllar İhracatı'!$A:$H,8,0)</f>
        <v>#N/A</v>
      </c>
      <c r="AW118" s="11">
        <f>VLOOKUP($A:$A,'6-Türkiye Yıllar İhracatı'!$A:$H,2,0)</f>
        <v>0</v>
      </c>
      <c r="AX118" s="11">
        <f>VLOOKUP($A:$A,'6-Türkiye Yıllar İhracatı'!$A:$H,3,0)</f>
        <v>0</v>
      </c>
      <c r="AY118" s="11">
        <f>VLOOKUP($A:$A,'6-Türkiye Yıllar İhracatı'!$A:$H,4,0)</f>
        <v>0</v>
      </c>
      <c r="AZ118" s="11">
        <f>VLOOKUP($A:$A,'6-Türkiye Yıllar İhracatı'!$A:$H,5,0)</f>
        <v>0</v>
      </c>
      <c r="BA118" s="12">
        <f>VLOOKUP($A:$A,'6-Türkiye Yıllar İhracatı'!$A:$H,6,0)</f>
        <v>10</v>
      </c>
      <c r="BB118" s="11">
        <f>VLOOKUP($A:$A,'6-Türkiye Yıllar İhracatı'!$A:$H,7,0)</f>
        <v>100</v>
      </c>
      <c r="BC118" s="12">
        <f>VLOOKUP($A:$A,'6-Türkiye Yıllar İhracatı'!$A:$H,8,0)</f>
        <v>1.3197138860295089E-2</v>
      </c>
      <c r="BD118" s="9">
        <f>VLOOKUP($A:$A,'7-Türkiye Çeyrek Yıllar İhracat'!$A:$G,2,0)</f>
        <v>0</v>
      </c>
      <c r="BE118" s="9">
        <f>VLOOKUP($A:$A,'7-Türkiye Çeyrek Yıllar İhracat'!$A:$G,3,0)</f>
        <v>0</v>
      </c>
      <c r="BF118" s="9">
        <f>VLOOKUP($A:$A,'7-Türkiye Çeyrek Yıllar İhracat'!$A:$G,4,0)</f>
        <v>0</v>
      </c>
      <c r="BG118" s="9">
        <f>VLOOKUP($A:$A,'7-Türkiye Çeyrek Yıllar İhracat'!$A:$G,5,0)</f>
        <v>14</v>
      </c>
      <c r="BH118" s="10">
        <f>VLOOKUP($A:$A,'7-Türkiye Çeyrek Yıllar İhracat'!$A:$G,6,0)</f>
        <v>3</v>
      </c>
      <c r="BI118" s="12">
        <f>VLOOKUP($A:$A,'7-Türkiye Çeyrek Yıllar İhracat'!$A:$G,7,0)</f>
        <v>100</v>
      </c>
      <c r="BJ118" s="11">
        <f>VLOOKUP($A:$A,'8-Türkiye Yıllar İhracat Birim '!$A:$H,2,0)</f>
        <v>0</v>
      </c>
      <c r="BK118" s="11">
        <f>VLOOKUP($A:$A,'8-Türkiye Yıllar İhracat Birim '!$A:$H,3,0)</f>
        <v>0</v>
      </c>
      <c r="BL118" s="11">
        <f>VLOOKUP($A:$A,'8-Türkiye Yıllar İhracat Birim '!$A:$H,4,0)</f>
        <v>0</v>
      </c>
      <c r="BM118" s="11">
        <f>VLOOKUP($A:$A,'8-Türkiye Yıllar İhracat Birim '!$A:$H,5,0)</f>
        <v>0</v>
      </c>
      <c r="BN118" s="11">
        <f>VLOOKUP($A:$A,'8-Türkiye Yıllar İhracat Birim '!$A:$H,6,0)</f>
        <v>10000</v>
      </c>
      <c r="BO118" s="11">
        <f>VLOOKUP($A:$A,'8-Türkiye Yıllar İhracat Birim '!$A:$H,7,0)</f>
        <v>10</v>
      </c>
      <c r="BP118" s="12">
        <f>VLOOKUP($A:$A,'8-Türkiye Yıllar İhracat Birim '!$A:$H,8,0)</f>
        <v>1</v>
      </c>
      <c r="BQ118" s="2">
        <f>VLOOKUP($A:$A,'9-Dünya Yıllar İthaları Birim F'!$A:$N,2,0)</f>
        <v>4027</v>
      </c>
      <c r="BR118" s="2" t="str">
        <f>VLOOKUP($A:$A,'9-Dünya Yıllar İthaları Birim F'!$A:$N,3,0)</f>
        <v>US Dollar/Tons</v>
      </c>
      <c r="BS118" s="2">
        <f>VLOOKUP($A:$A,'9-Dünya Yıllar İthaları Birim F'!$A:$N,4,0)</f>
        <v>4858</v>
      </c>
      <c r="BT118" s="2" t="str">
        <f>VLOOKUP($A:$A,'9-Dünya Yıllar İthaları Birim F'!$A:$N,5,0)</f>
        <v>US Dollar/Tons</v>
      </c>
      <c r="BU118" s="2">
        <f>VLOOKUP($A:$A,'9-Dünya Yıllar İthaları Birim F'!$A:$N,6,0)</f>
        <v>6250</v>
      </c>
      <c r="BV118" s="2" t="str">
        <f>VLOOKUP($A:$A,'9-Dünya Yıllar İthaları Birim F'!$A:$N,7,0)</f>
        <v>US Dollar/Tons</v>
      </c>
      <c r="BW118" s="2">
        <f>VLOOKUP($A:$A,'9-Dünya Yıllar İthaları Birim F'!$A:$N,8,0)</f>
        <v>8314</v>
      </c>
      <c r="BX118" s="2" t="str">
        <f>VLOOKUP($A:$A,'9-Dünya Yıllar İthaları Birim F'!$A:$N,9,0)</f>
        <v>US Dollar/Tons</v>
      </c>
      <c r="BY118" s="2">
        <f>VLOOKUP($A:$A,'9-Dünya Yıllar İthaları Birim F'!$A:$N,10,0)</f>
        <v>4735</v>
      </c>
      <c r="BZ118" s="2" t="str">
        <f>VLOOKUP($A:$A,'9-Dünya Yıllar İthaları Birim F'!$A:$N,11,0)</f>
        <v>US Dollar/Tons</v>
      </c>
      <c r="CA118" s="2">
        <f>VLOOKUP($A:$A,'9-Dünya Yıllar İthaları Birim F'!$A:$N,12,0)</f>
        <v>322</v>
      </c>
      <c r="CB118" s="2">
        <f>VLOOKUP($A:$A,'9-Dünya Yıllar İthaları Birim F'!$A:$N,13,0)</f>
        <v>68</v>
      </c>
      <c r="CC118" s="2" t="str">
        <f>VLOOKUP($A:$A,'9-Dünya Yıllar İthaları Birim F'!$A:$N,14,0)</f>
        <v>Tons</v>
      </c>
    </row>
    <row r="119" spans="1:81" x14ac:dyDescent="0.3">
      <c r="A119" s="6" t="s">
        <v>128</v>
      </c>
      <c r="B119" s="11">
        <v>127</v>
      </c>
      <c r="C119" s="11">
        <v>86</v>
      </c>
      <c r="D119" s="11">
        <v>154</v>
      </c>
      <c r="E119" s="11">
        <v>219</v>
      </c>
      <c r="F119" s="50">
        <v>280</v>
      </c>
      <c r="G119" s="50">
        <f t="shared" si="2"/>
        <v>27.853881278538811</v>
      </c>
      <c r="H119" s="50">
        <f t="shared" si="3"/>
        <v>2.2305602689418381E-2</v>
      </c>
      <c r="I119" s="9">
        <f>VLOOKUP($A:$A,'2-Dünya Çeyrek Yıllar İthalatı'!$A:$G,2,0)</f>
        <v>82</v>
      </c>
      <c r="J119" s="9">
        <f>VLOOKUP($A:$A,'2-Dünya Çeyrek Yıllar İthalatı'!$A:$G,3,0)</f>
        <v>11</v>
      </c>
      <c r="K119" s="9">
        <f>VLOOKUP($A:$A,'2-Dünya Çeyrek Yıllar İthalatı'!$A:$G,4,0)</f>
        <v>20</v>
      </c>
      <c r="L119" s="9">
        <f>VLOOKUP($A:$A,'2-Dünya Çeyrek Yıllar İthalatı'!$A:$G,5,0)</f>
        <v>61</v>
      </c>
      <c r="M119" s="10">
        <f>VLOOKUP($A:$A,'2-Dünya Çeyrek Yıllar İthalatı'!$A:$G,6,0)</f>
        <v>0</v>
      </c>
      <c r="N119" s="10">
        <f>VLOOKUP($A:$A,'2-Dünya Çeyrek Yıllar İthalatı'!$A:$G,7,0)</f>
        <v>-100</v>
      </c>
      <c r="O119" s="6">
        <f>VLOOKUP($A:$A,'3-Türkiye İhracat Göstergeleri'!$A:$P,2,0)</f>
        <v>0</v>
      </c>
      <c r="P119" s="25">
        <f>VLOOKUP($A:$A,'3-Türkiye İhracat Göstergeleri'!$A:$P,3,0)</f>
        <v>0</v>
      </c>
      <c r="Q119" s="29">
        <f>VLOOKUP($A:$A,'3-Türkiye İhracat Göstergeleri'!$A:$P,4,0)</f>
        <v>0</v>
      </c>
      <c r="R119" s="25">
        <f>VLOOKUP($A:$A,'3-Türkiye İhracat Göstergeleri'!$A:$P,5,0)</f>
        <v>0</v>
      </c>
      <c r="S119" s="25">
        <f>VLOOKUP($A:$A,'3-Türkiye İhracat Göstergeleri'!$A:$P,6,0)</f>
        <v>0</v>
      </c>
      <c r="T119" s="25">
        <f>VLOOKUP($A:$A,'3-Türkiye İhracat Göstergeleri'!$A:$P,7,0)</f>
        <v>0</v>
      </c>
      <c r="U119" s="25">
        <f>VLOOKUP($A:$A,'3-Türkiye İhracat Göstergeleri'!$A:$P,8,0)</f>
        <v>0</v>
      </c>
      <c r="V119" s="25">
        <f>VLOOKUP($A:$A,'3-Türkiye İhracat Göstergeleri'!$A:$P,9,0)</f>
        <v>0</v>
      </c>
      <c r="W119" s="25">
        <f>VLOOKUP($A:$A,'3-Türkiye İhracat Göstergeleri'!$A:$P,10,0)</f>
        <v>0</v>
      </c>
      <c r="X119" s="25">
        <f>VLOOKUP($A:$A,'3-Türkiye İhracat Göstergeleri'!$A:$P,11,0)</f>
        <v>116</v>
      </c>
      <c r="Y119" s="25">
        <f>VLOOKUP($A:$A,'3-Türkiye İhracat Göstergeleri'!$A:$P,12,0)</f>
        <v>2.2305513843359527E-2</v>
      </c>
      <c r="Z119" s="25">
        <f>VLOOKUP($A:$A,'3-Türkiye İhracat Göstergeleri'!$A:$P,13,0)</f>
        <v>29</v>
      </c>
      <c r="AA119" s="25">
        <f>VLOOKUP($A:$A,'3-Türkiye İhracat Göstergeleri'!$A:$P,14,0)</f>
        <v>8122</v>
      </c>
      <c r="AB119" s="25" t="str">
        <f>VLOOKUP($A:$A,'3-Türkiye İhracat Göstergeleri'!$A:$P,15,0)</f>
        <v>0.52</v>
      </c>
      <c r="AC119" s="25">
        <f>VLOOKUP($A:$A,'3-Türkiye İhracat Göstergeleri'!$A:$P,16,0)</f>
        <v>0</v>
      </c>
      <c r="AD119" s="25">
        <f>VLOOKUP($A:$A,'4-Dünya İthalat Göstergeleri'!$A:$M,2,0)</f>
        <v>280</v>
      </c>
      <c r="AE119" s="29">
        <f>VLOOKUP($A:$A,'4-Dünya İthalat Göstergeleri'!$A:$M,3,0)</f>
        <v>-280</v>
      </c>
      <c r="AF119" s="25">
        <f>VLOOKUP($A:$A,'4-Dünya İthalat Göstergeleri'!$A:$M,4,0)</f>
        <v>37</v>
      </c>
      <c r="AG119" s="25" t="str">
        <f>VLOOKUP($A:$A,'4-Dünya İthalat Göstergeleri'!$A:$M,5,0)</f>
        <v>Tons</v>
      </c>
      <c r="AH119" s="25">
        <f>VLOOKUP($A:$A,'4-Dünya İthalat Göstergeleri'!$A:$M,6,0)</f>
        <v>7568</v>
      </c>
      <c r="AI119" s="25">
        <f>VLOOKUP($A:$A,'4-Dünya İthalat Göstergeleri'!$A:$M,7,0)</f>
        <v>29</v>
      </c>
      <c r="AJ119" s="25">
        <f>VLOOKUP($A:$A,'4-Dünya İthalat Göstergeleri'!$A:$M,8,0)</f>
        <v>1</v>
      </c>
      <c r="AK119" s="25">
        <f>VLOOKUP($A:$A,'4-Dünya İthalat Göstergeleri'!$A:$M,9,0)</f>
        <v>28</v>
      </c>
      <c r="AL119" s="25">
        <f>VLOOKUP($A:$A,'4-Dünya İthalat Göstergeleri'!$A:$M,10,0)</f>
        <v>2.2305513843359527E-2</v>
      </c>
      <c r="AM119" s="25">
        <f>VLOOKUP($A:$A,'4-Dünya İthalat Göstergeleri'!$A:$M,11,0)</f>
        <v>8122</v>
      </c>
      <c r="AN119" s="25" t="str">
        <f>VLOOKUP($A:$A,'4-Dünya İthalat Göstergeleri'!$A:$M,12,0)</f>
        <v>0.52</v>
      </c>
      <c r="AO119" s="25">
        <f>VLOOKUP($A:$A,'4-Dünya İthalat Göstergeleri'!$A:$M,13,0)</f>
        <v>0</v>
      </c>
      <c r="AP119" s="11">
        <f>VLOOKUP($A:$A,'5-Dünya Yıllar İhracatı'!$A:$H,2,0)</f>
        <v>8</v>
      </c>
      <c r="AQ119" s="11">
        <f>VLOOKUP($A:$A,'5-Dünya Yıllar İhracatı'!$A:$H,3,0)</f>
        <v>5</v>
      </c>
      <c r="AR119" s="11">
        <f>VLOOKUP($A:$A,'5-Dünya Yıllar İhracatı'!$A:$H,4,0)</f>
        <v>7</v>
      </c>
      <c r="AS119" s="11">
        <f>VLOOKUP($A:$A,'5-Dünya Yıllar İhracatı'!$A:$H,5,0)</f>
        <v>0</v>
      </c>
      <c r="AT119" s="12">
        <f>VLOOKUP($A:$A,'5-Dünya Yıllar İhracatı'!$A:$H,6,0)</f>
        <v>0</v>
      </c>
      <c r="AU119" s="12">
        <f>VLOOKUP($A:$A,'5-Dünya Yıllar İhracatı'!$A:$H,7,0)</f>
        <v>100</v>
      </c>
      <c r="AV119" s="12">
        <f>VLOOKUP($A:$A,'5-Dünya Yıllar İhracatı'!$A:$H,8,0)</f>
        <v>0</v>
      </c>
      <c r="AW119" s="9">
        <f>VLOOKUP($A:$A,'6-Türkiye Yıllar İhracatı'!$A:$H,2,0)</f>
        <v>1</v>
      </c>
      <c r="AX119" s="9">
        <f>VLOOKUP($A:$A,'6-Türkiye Yıllar İhracatı'!$A:$H,3,0)</f>
        <v>0</v>
      </c>
      <c r="AY119" s="9">
        <f>VLOOKUP($A:$A,'6-Türkiye Yıllar İhracatı'!$A:$H,4,0)</f>
        <v>0</v>
      </c>
      <c r="AZ119" s="9">
        <f>VLOOKUP($A:$A,'6-Türkiye Yıllar İhracatı'!$A:$H,5,0)</f>
        <v>0</v>
      </c>
      <c r="BA119" s="10">
        <f>VLOOKUP($A:$A,'6-Türkiye Yıllar İhracatı'!$A:$H,6,0)</f>
        <v>0</v>
      </c>
      <c r="BB119" s="9">
        <f>VLOOKUP($A:$A,'6-Türkiye Yıllar İhracatı'!$A:$H,7,0)</f>
        <v>100</v>
      </c>
      <c r="BC119" s="10">
        <f>VLOOKUP($A:$A,'6-Türkiye Yıllar İhracatı'!$A:$H,8,0)</f>
        <v>0</v>
      </c>
      <c r="BD119" s="11" t="e">
        <f>VLOOKUP($A:$A,'7-Türkiye Çeyrek Yıllar İhracat'!$A:$G,2,0)</f>
        <v>#N/A</v>
      </c>
      <c r="BE119" s="11" t="e">
        <f>VLOOKUP($A:$A,'7-Türkiye Çeyrek Yıllar İhracat'!$A:$G,3,0)</f>
        <v>#N/A</v>
      </c>
      <c r="BF119" s="11" t="e">
        <f>VLOOKUP($A:$A,'7-Türkiye Çeyrek Yıllar İhracat'!$A:$G,4,0)</f>
        <v>#N/A</v>
      </c>
      <c r="BG119" s="11" t="e">
        <f>VLOOKUP($A:$A,'7-Türkiye Çeyrek Yıllar İhracat'!$A:$G,5,0)</f>
        <v>#N/A</v>
      </c>
      <c r="BH119" s="12" t="e">
        <f>VLOOKUP($A:$A,'7-Türkiye Çeyrek Yıllar İhracat'!$A:$G,6,0)</f>
        <v>#N/A</v>
      </c>
      <c r="BI119" s="12" t="e">
        <f>VLOOKUP($A:$A,'7-Türkiye Çeyrek Yıllar İhracat'!$A:$G,7,0)</f>
        <v>#N/A</v>
      </c>
      <c r="BJ119" s="9">
        <f>VLOOKUP($A:$A,'8-Türkiye Yıllar İhracat Birim '!$A:$H,2,0)</f>
        <v>1000</v>
      </c>
      <c r="BK119" s="9">
        <f>VLOOKUP($A:$A,'8-Türkiye Yıllar İhracat Birim '!$A:$H,3,0)</f>
        <v>0</v>
      </c>
      <c r="BL119" s="9">
        <f>VLOOKUP($A:$A,'8-Türkiye Yıllar İhracat Birim '!$A:$H,4,0)</f>
        <v>0</v>
      </c>
      <c r="BM119" s="9">
        <f>VLOOKUP($A:$A,'8-Türkiye Yıllar İhracat Birim '!$A:$H,5,0)</f>
        <v>0</v>
      </c>
      <c r="BN119" s="9">
        <f>VLOOKUP($A:$A,'8-Türkiye Yıllar İhracat Birim '!$A:$H,6,0)</f>
        <v>0</v>
      </c>
      <c r="BO119" s="9">
        <f>VLOOKUP($A:$A,'8-Türkiye Yıllar İhracat Birim '!$A:$H,7,0)</f>
        <v>0</v>
      </c>
      <c r="BP119" s="10">
        <f>VLOOKUP($A:$A,'8-Türkiye Yıllar İhracat Birim '!$A:$H,8,0)</f>
        <v>0</v>
      </c>
      <c r="BQ119" s="2">
        <f>VLOOKUP($A:$A,'9-Dünya Yıllar İthaları Birim F'!$A:$N,2,0)</f>
        <v>3024</v>
      </c>
      <c r="BR119" s="2" t="str">
        <f>VLOOKUP($A:$A,'9-Dünya Yıllar İthaları Birim F'!$A:$N,3,0)</f>
        <v>US Dollar/Tons</v>
      </c>
      <c r="BS119" s="2">
        <f>VLOOKUP($A:$A,'9-Dünya Yıllar İthaları Birim F'!$A:$N,4,0)</f>
        <v>2867</v>
      </c>
      <c r="BT119" s="2" t="str">
        <f>VLOOKUP($A:$A,'9-Dünya Yıllar İthaları Birim F'!$A:$N,5,0)</f>
        <v>US Dollar/Tons</v>
      </c>
      <c r="BU119" s="2">
        <f>VLOOKUP($A:$A,'9-Dünya Yıllar İthaları Birim F'!$A:$N,6,0)</f>
        <v>4529</v>
      </c>
      <c r="BV119" s="2" t="str">
        <f>VLOOKUP($A:$A,'9-Dünya Yıllar İthaları Birim F'!$A:$N,7,0)</f>
        <v>US Dollar/Tons</v>
      </c>
      <c r="BW119" s="2">
        <f>VLOOKUP($A:$A,'9-Dünya Yıllar İthaları Birim F'!$A:$N,8,0)</f>
        <v>4977</v>
      </c>
      <c r="BX119" s="2" t="str">
        <f>VLOOKUP($A:$A,'9-Dünya Yıllar İthaları Birim F'!$A:$N,9,0)</f>
        <v>US Dollar/Tons</v>
      </c>
      <c r="BY119" s="2">
        <f>VLOOKUP($A:$A,'9-Dünya Yıllar İthaları Birim F'!$A:$N,10,0)</f>
        <v>7568</v>
      </c>
      <c r="BZ119" s="2" t="str">
        <f>VLOOKUP($A:$A,'9-Dünya Yıllar İthaları Birim F'!$A:$N,11,0)</f>
        <v>US Dollar/Tons</v>
      </c>
      <c r="CA119" s="2">
        <f>VLOOKUP($A:$A,'9-Dünya Yıllar İthaları Birim F'!$A:$N,12,0)</f>
        <v>280</v>
      </c>
      <c r="CB119" s="2">
        <f>VLOOKUP($A:$A,'9-Dünya Yıllar İthaları Birim F'!$A:$N,13,0)</f>
        <v>37</v>
      </c>
      <c r="CC119" s="2" t="str">
        <f>VLOOKUP($A:$A,'9-Dünya Yıllar İthaları Birim F'!$A:$N,14,0)</f>
        <v>Tons</v>
      </c>
    </row>
    <row r="120" spans="1:81" x14ac:dyDescent="0.3">
      <c r="A120" s="8" t="s">
        <v>129</v>
      </c>
      <c r="B120" s="9">
        <v>476</v>
      </c>
      <c r="C120" s="9">
        <v>130</v>
      </c>
      <c r="D120" s="9">
        <v>195</v>
      </c>
      <c r="E120" s="9">
        <v>260</v>
      </c>
      <c r="F120" s="49">
        <v>260</v>
      </c>
      <c r="G120" s="49">
        <f t="shared" si="2"/>
        <v>0</v>
      </c>
      <c r="H120" s="49">
        <f t="shared" si="3"/>
        <v>2.0712345354459927E-2</v>
      </c>
      <c r="I120" s="11">
        <f>VLOOKUP($A:$A,'2-Dünya Çeyrek Yıllar İthalatı'!$A:$G,2,0)</f>
        <v>96</v>
      </c>
      <c r="J120" s="11">
        <f>VLOOKUP($A:$A,'2-Dünya Çeyrek Yıllar İthalatı'!$A:$G,3,0)</f>
        <v>47</v>
      </c>
      <c r="K120" s="11">
        <f>VLOOKUP($A:$A,'2-Dünya Çeyrek Yıllar İthalatı'!$A:$G,4,0)</f>
        <v>56</v>
      </c>
      <c r="L120" s="11">
        <f>VLOOKUP($A:$A,'2-Dünya Çeyrek Yıllar İthalatı'!$A:$G,5,0)</f>
        <v>58</v>
      </c>
      <c r="M120" s="12">
        <f>VLOOKUP($A:$A,'2-Dünya Çeyrek Yıllar İthalatı'!$A:$G,6,0)</f>
        <v>0</v>
      </c>
      <c r="N120" s="12">
        <f>VLOOKUP($A:$A,'2-Dünya Çeyrek Yıllar İthalatı'!$A:$G,7,0)</f>
        <v>-100</v>
      </c>
      <c r="O120" s="8">
        <f>VLOOKUP($A:$A,'3-Türkiye İhracat Göstergeleri'!$A:$P,2,0)</f>
        <v>0</v>
      </c>
      <c r="P120" s="27">
        <f>VLOOKUP($A:$A,'3-Türkiye İhracat Göstergeleri'!$A:$P,3,0)</f>
        <v>0</v>
      </c>
      <c r="Q120" s="27">
        <f>VLOOKUP($A:$A,'3-Türkiye İhracat Göstergeleri'!$A:$P,4,0)</f>
        <v>0</v>
      </c>
      <c r="R120" s="27">
        <f>VLOOKUP($A:$A,'3-Türkiye İhracat Göstergeleri'!$A:$P,5,0)</f>
        <v>0</v>
      </c>
      <c r="S120" s="27">
        <f>VLOOKUP($A:$A,'3-Türkiye İhracat Göstergeleri'!$A:$P,6,0)</f>
        <v>0</v>
      </c>
      <c r="T120" s="27">
        <f>VLOOKUP($A:$A,'3-Türkiye İhracat Göstergeleri'!$A:$P,7,0)</f>
        <v>0</v>
      </c>
      <c r="U120" s="27">
        <f>VLOOKUP($A:$A,'3-Türkiye İhracat Göstergeleri'!$A:$P,8,0)</f>
        <v>0</v>
      </c>
      <c r="V120" s="27">
        <f>VLOOKUP($A:$A,'3-Türkiye İhracat Göstergeleri'!$A:$P,9,0)</f>
        <v>0</v>
      </c>
      <c r="W120" s="27">
        <f>VLOOKUP($A:$A,'3-Türkiye İhracat Göstergeleri'!$A:$P,10,0)</f>
        <v>0</v>
      </c>
      <c r="X120" s="27">
        <f>VLOOKUP($A:$A,'3-Türkiye İhracat Göstergeleri'!$A:$P,11,0)</f>
        <v>117</v>
      </c>
      <c r="Y120" s="27">
        <f>VLOOKUP($A:$A,'3-Türkiye İhracat Göstergeleri'!$A:$P,12,0)</f>
        <v>2.0712262854548132E-2</v>
      </c>
      <c r="Z120" s="27">
        <f>VLOOKUP($A:$A,'3-Türkiye İhracat Göstergeleri'!$A:$P,13,0)</f>
        <v>-5</v>
      </c>
      <c r="AA120" s="27">
        <f>VLOOKUP($A:$A,'3-Türkiye İhracat Göstergeleri'!$A:$P,14,0)</f>
        <v>7936</v>
      </c>
      <c r="AB120" s="27" t="str">
        <f>VLOOKUP($A:$A,'3-Türkiye İhracat Göstergeleri'!$A:$P,15,0)</f>
        <v>0.45</v>
      </c>
      <c r="AC120" s="27">
        <f>VLOOKUP($A:$A,'3-Türkiye İhracat Göstergeleri'!$A:$P,16,0)</f>
        <v>25</v>
      </c>
      <c r="AD120" s="27">
        <f>VLOOKUP($A:$A,'4-Dünya İthalat Göstergeleri'!$A:$M,2,0)</f>
        <v>260</v>
      </c>
      <c r="AE120" s="28">
        <f>VLOOKUP($A:$A,'4-Dünya İthalat Göstergeleri'!$A:$M,3,0)</f>
        <v>-259</v>
      </c>
      <c r="AF120" s="27">
        <f>VLOOKUP($A:$A,'4-Dünya İthalat Göstergeleri'!$A:$M,4,0)</f>
        <v>160</v>
      </c>
      <c r="AG120" s="27" t="str">
        <f>VLOOKUP($A:$A,'4-Dünya İthalat Göstergeleri'!$A:$M,5,0)</f>
        <v>Tons</v>
      </c>
      <c r="AH120" s="27">
        <f>VLOOKUP($A:$A,'4-Dünya İthalat Göstergeleri'!$A:$M,6,0)</f>
        <v>1625</v>
      </c>
      <c r="AI120" s="27">
        <f>VLOOKUP($A:$A,'4-Dünya İthalat Göstergeleri'!$A:$M,7,0)</f>
        <v>-5</v>
      </c>
      <c r="AJ120" s="27">
        <f>VLOOKUP($A:$A,'4-Dünya İthalat Göstergeleri'!$A:$M,8,0)</f>
        <v>24</v>
      </c>
      <c r="AK120" s="27">
        <f>VLOOKUP($A:$A,'4-Dünya İthalat Göstergeleri'!$A:$M,9,0)</f>
        <v>0</v>
      </c>
      <c r="AL120" s="27">
        <f>VLOOKUP($A:$A,'4-Dünya İthalat Göstergeleri'!$A:$M,10,0)</f>
        <v>2.0712262854548132E-2</v>
      </c>
      <c r="AM120" s="27">
        <f>VLOOKUP($A:$A,'4-Dünya İthalat Göstergeleri'!$A:$M,11,0)</f>
        <v>7936</v>
      </c>
      <c r="AN120" s="27" t="str">
        <f>VLOOKUP($A:$A,'4-Dünya İthalat Göstergeleri'!$A:$M,12,0)</f>
        <v>0.45</v>
      </c>
      <c r="AO120" s="27">
        <f>VLOOKUP($A:$A,'4-Dünya İthalat Göstergeleri'!$A:$M,13,0)</f>
        <v>29</v>
      </c>
      <c r="AP120" s="9">
        <f>VLOOKUP($A:$A,'5-Dünya Yıllar İhracatı'!$A:$H,2,0)</f>
        <v>0</v>
      </c>
      <c r="AQ120" s="9">
        <f>VLOOKUP($A:$A,'5-Dünya Yıllar İhracatı'!$A:$H,3,0)</f>
        <v>2</v>
      </c>
      <c r="AR120" s="9">
        <f>VLOOKUP($A:$A,'5-Dünya Yıllar İhracatı'!$A:$H,4,0)</f>
        <v>0</v>
      </c>
      <c r="AS120" s="13">
        <f>VLOOKUP($A:$A,'5-Dünya Yıllar İhracatı'!$A:$H,5,0)</f>
        <v>0</v>
      </c>
      <c r="AT120" s="10">
        <f>VLOOKUP($A:$A,'5-Dünya Yıllar İhracatı'!$A:$H,6,0)</f>
        <v>1</v>
      </c>
      <c r="AU120" s="10">
        <f>VLOOKUP($A:$A,'5-Dünya Yıllar İhracatı'!$A:$H,7,0)</f>
        <v>100</v>
      </c>
      <c r="AV120" s="10">
        <f>VLOOKUP($A:$A,'5-Dünya Yıllar İhracatı'!$A:$H,8,0)</f>
        <v>9.2402739186800447E-5</v>
      </c>
      <c r="AW120" s="11">
        <f>VLOOKUP($A:$A,'6-Türkiye Yıllar İhracatı'!$A:$H,2,0)</f>
        <v>7</v>
      </c>
      <c r="AX120" s="11">
        <f>VLOOKUP($A:$A,'6-Türkiye Yıllar İhracatı'!$A:$H,3,0)</f>
        <v>0</v>
      </c>
      <c r="AY120" s="11">
        <f>VLOOKUP($A:$A,'6-Türkiye Yıllar İhracatı'!$A:$H,4,0)</f>
        <v>0</v>
      </c>
      <c r="AZ120" s="11">
        <f>VLOOKUP($A:$A,'6-Türkiye Yıllar İhracatı'!$A:$H,5,0)</f>
        <v>0</v>
      </c>
      <c r="BA120" s="12">
        <f>VLOOKUP($A:$A,'6-Türkiye Yıllar İhracatı'!$A:$H,6,0)</f>
        <v>0</v>
      </c>
      <c r="BB120" s="11">
        <f>VLOOKUP($A:$A,'6-Türkiye Yıllar İhracatı'!$A:$H,7,0)</f>
        <v>100</v>
      </c>
      <c r="BC120" s="12">
        <f>VLOOKUP($A:$A,'6-Türkiye Yıllar İhracatı'!$A:$H,8,0)</f>
        <v>0</v>
      </c>
      <c r="BD120" s="9" t="e">
        <f>VLOOKUP($A:$A,'7-Türkiye Çeyrek Yıllar İhracat'!$A:$G,2,0)</f>
        <v>#N/A</v>
      </c>
      <c r="BE120" s="9" t="e">
        <f>VLOOKUP($A:$A,'7-Türkiye Çeyrek Yıllar İhracat'!$A:$G,3,0)</f>
        <v>#N/A</v>
      </c>
      <c r="BF120" s="9" t="e">
        <f>VLOOKUP($A:$A,'7-Türkiye Çeyrek Yıllar İhracat'!$A:$G,4,0)</f>
        <v>#N/A</v>
      </c>
      <c r="BG120" s="9" t="e">
        <f>VLOOKUP($A:$A,'7-Türkiye Çeyrek Yıllar İhracat'!$A:$G,5,0)</f>
        <v>#N/A</v>
      </c>
      <c r="BH120" s="10" t="e">
        <f>VLOOKUP($A:$A,'7-Türkiye Çeyrek Yıllar İhracat'!$A:$G,6,0)</f>
        <v>#N/A</v>
      </c>
      <c r="BI120" s="12" t="e">
        <f>VLOOKUP($A:$A,'7-Türkiye Çeyrek Yıllar İhracat'!$A:$G,7,0)</f>
        <v>#N/A</v>
      </c>
      <c r="BJ120" s="11">
        <f>VLOOKUP($A:$A,'8-Türkiye Yıllar İhracat Birim '!$A:$H,2,0)</f>
        <v>3500</v>
      </c>
      <c r="BK120" s="11">
        <f>VLOOKUP($A:$A,'8-Türkiye Yıllar İhracat Birim '!$A:$H,3,0)</f>
        <v>0</v>
      </c>
      <c r="BL120" s="11">
        <f>VLOOKUP($A:$A,'8-Türkiye Yıllar İhracat Birim '!$A:$H,4,0)</f>
        <v>0</v>
      </c>
      <c r="BM120" s="11">
        <f>VLOOKUP($A:$A,'8-Türkiye Yıllar İhracat Birim '!$A:$H,5,0)</f>
        <v>0</v>
      </c>
      <c r="BN120" s="11">
        <f>VLOOKUP($A:$A,'8-Türkiye Yıllar İhracat Birim '!$A:$H,6,0)</f>
        <v>0</v>
      </c>
      <c r="BO120" s="11">
        <f>VLOOKUP($A:$A,'8-Türkiye Yıllar İhracat Birim '!$A:$H,7,0)</f>
        <v>0</v>
      </c>
      <c r="BP120" s="12">
        <f>VLOOKUP($A:$A,'8-Türkiye Yıllar İhracat Birim '!$A:$H,8,0)</f>
        <v>0</v>
      </c>
      <c r="BQ120" s="2">
        <f>VLOOKUP($A:$A,'9-Dünya Yıllar İthaları Birim F'!$A:$N,2,0)</f>
        <v>6025</v>
      </c>
      <c r="BR120" s="2" t="str">
        <f>VLOOKUP($A:$A,'9-Dünya Yıllar İthaları Birim F'!$A:$N,3,0)</f>
        <v>US Dollar/Tons</v>
      </c>
      <c r="BS120" s="2">
        <f>VLOOKUP($A:$A,'9-Dünya Yıllar İthaları Birim F'!$A:$N,4,0)</f>
        <v>2321</v>
      </c>
      <c r="BT120" s="2" t="str">
        <f>VLOOKUP($A:$A,'9-Dünya Yıllar İthaları Birim F'!$A:$N,5,0)</f>
        <v>US Dollar/Tons</v>
      </c>
      <c r="BU120" s="2">
        <f>VLOOKUP($A:$A,'9-Dünya Yıllar İthaları Birim F'!$A:$N,6,0)</f>
        <v>2532</v>
      </c>
      <c r="BV120" s="2" t="str">
        <f>VLOOKUP($A:$A,'9-Dünya Yıllar İthaları Birim F'!$A:$N,7,0)</f>
        <v>US Dollar/Tons</v>
      </c>
      <c r="BW120" s="2">
        <f>VLOOKUP($A:$A,'9-Dünya Yıllar İthaları Birim F'!$A:$N,8,0)</f>
        <v>2281</v>
      </c>
      <c r="BX120" s="2" t="str">
        <f>VLOOKUP($A:$A,'9-Dünya Yıllar İthaları Birim F'!$A:$N,9,0)</f>
        <v>US Dollar/Tons</v>
      </c>
      <c r="BY120" s="2">
        <f>VLOOKUP($A:$A,'9-Dünya Yıllar İthaları Birim F'!$A:$N,10,0)</f>
        <v>1625</v>
      </c>
      <c r="BZ120" s="2" t="str">
        <f>VLOOKUP($A:$A,'9-Dünya Yıllar İthaları Birim F'!$A:$N,11,0)</f>
        <v>US Dollar/Tons</v>
      </c>
      <c r="CA120" s="2">
        <f>VLOOKUP($A:$A,'9-Dünya Yıllar İthaları Birim F'!$A:$N,12,0)</f>
        <v>260</v>
      </c>
      <c r="CB120" s="2">
        <f>VLOOKUP($A:$A,'9-Dünya Yıllar İthaları Birim F'!$A:$N,13,0)</f>
        <v>160</v>
      </c>
      <c r="CC120" s="2" t="str">
        <f>VLOOKUP($A:$A,'9-Dünya Yıllar İthaları Birim F'!$A:$N,14,0)</f>
        <v>Tons</v>
      </c>
    </row>
    <row r="121" spans="1:81" x14ac:dyDescent="0.3">
      <c r="A121" s="6" t="s">
        <v>130</v>
      </c>
      <c r="B121" s="11">
        <v>138</v>
      </c>
      <c r="C121" s="11">
        <v>7</v>
      </c>
      <c r="D121" s="11">
        <v>18</v>
      </c>
      <c r="E121" s="11">
        <v>123</v>
      </c>
      <c r="F121" s="50">
        <v>256</v>
      </c>
      <c r="G121" s="50">
        <f t="shared" si="2"/>
        <v>108.130081300813</v>
      </c>
      <c r="H121" s="50">
        <f t="shared" si="3"/>
        <v>2.0393693887468235E-2</v>
      </c>
      <c r="I121" s="9" t="e">
        <f>VLOOKUP($A:$A,'2-Dünya Çeyrek Yıllar İthalatı'!$A:$G,2,0)</f>
        <v>#N/A</v>
      </c>
      <c r="J121" s="9" t="e">
        <f>VLOOKUP($A:$A,'2-Dünya Çeyrek Yıllar İthalatı'!$A:$G,3,0)</f>
        <v>#N/A</v>
      </c>
      <c r="K121" s="9" t="e">
        <f>VLOOKUP($A:$A,'2-Dünya Çeyrek Yıllar İthalatı'!$A:$G,4,0)</f>
        <v>#N/A</v>
      </c>
      <c r="L121" s="9" t="e">
        <f>VLOOKUP($A:$A,'2-Dünya Çeyrek Yıllar İthalatı'!$A:$G,5,0)</f>
        <v>#N/A</v>
      </c>
      <c r="M121" s="10" t="e">
        <f>VLOOKUP($A:$A,'2-Dünya Çeyrek Yıllar İthalatı'!$A:$G,6,0)</f>
        <v>#N/A</v>
      </c>
      <c r="N121" s="10" t="e">
        <f>VLOOKUP($A:$A,'2-Dünya Çeyrek Yıllar İthalatı'!$A:$G,7,0)</f>
        <v>#N/A</v>
      </c>
      <c r="O121" s="6">
        <f>VLOOKUP($A:$A,'3-Türkiye İhracat Göstergeleri'!$A:$P,2,0)</f>
        <v>1</v>
      </c>
      <c r="P121" s="25">
        <f>VLOOKUP($A:$A,'3-Türkiye İhracat Göstergeleri'!$A:$P,3,0)</f>
        <v>1</v>
      </c>
      <c r="Q121" s="29">
        <f>VLOOKUP($A:$A,'3-Türkiye İhracat Göstergeleri'!$A:$P,4,0)</f>
        <v>1.3197138860295088E-3</v>
      </c>
      <c r="R121" s="25">
        <f>VLOOKUP($A:$A,'3-Türkiye İhracat Göstergeleri'!$A:$P,5,0)</f>
        <v>0</v>
      </c>
      <c r="S121" s="25" t="str">
        <f>VLOOKUP($A:$A,'3-Türkiye İhracat Göstergeleri'!$A:$P,6,0)</f>
        <v>Tons</v>
      </c>
      <c r="T121" s="25">
        <f>VLOOKUP($A:$A,'3-Türkiye İhracat Göstergeleri'!$A:$P,7,0)</f>
        <v>0</v>
      </c>
      <c r="U121" s="25">
        <f>VLOOKUP($A:$A,'3-Türkiye İhracat Göstergeleri'!$A:$P,8,0)</f>
        <v>-6</v>
      </c>
      <c r="V121" s="25">
        <f>VLOOKUP($A:$A,'3-Türkiye İhracat Göstergeleri'!$A:$P,9,0)</f>
        <v>0</v>
      </c>
      <c r="W121" s="25">
        <f>VLOOKUP($A:$A,'3-Türkiye İhracat Göstergeleri'!$A:$P,10,0)</f>
        <v>0</v>
      </c>
      <c r="X121" s="25">
        <f>VLOOKUP($A:$A,'3-Türkiye İhracat Göstergeleri'!$A:$P,11,0)</f>
        <v>118</v>
      </c>
      <c r="Y121" s="25">
        <f>VLOOKUP($A:$A,'3-Türkiye İhracat Göstergeleri'!$A:$P,12,0)</f>
        <v>2.0393612656785857E-2</v>
      </c>
      <c r="Z121" s="25">
        <f>VLOOKUP($A:$A,'3-Türkiye İhracat Göstergeleri'!$A:$P,13,0)</f>
        <v>50</v>
      </c>
      <c r="AA121" s="25">
        <f>VLOOKUP($A:$A,'3-Türkiye İhracat Göstergeleri'!$A:$P,14,0)</f>
        <v>1649</v>
      </c>
      <c r="AB121" s="25" t="str">
        <f>VLOOKUP($A:$A,'3-Türkiye İhracat Göstergeleri'!$A:$P,15,0)</f>
        <v>0.67</v>
      </c>
      <c r="AC121" s="25">
        <f>VLOOKUP($A:$A,'3-Türkiye İhracat Göstergeleri'!$A:$P,16,0)</f>
        <v>45846</v>
      </c>
      <c r="AD121" s="25">
        <f>VLOOKUP($A:$A,'4-Dünya İthalat Göstergeleri'!$A:$M,2,0)</f>
        <v>256</v>
      </c>
      <c r="AE121" s="29">
        <f>VLOOKUP($A:$A,'4-Dünya İthalat Göstergeleri'!$A:$M,3,0)</f>
        <v>-256</v>
      </c>
      <c r="AF121" s="25">
        <f>VLOOKUP($A:$A,'4-Dünya İthalat Göstergeleri'!$A:$M,4,0)</f>
        <v>150</v>
      </c>
      <c r="AG121" s="25" t="str">
        <f>VLOOKUP($A:$A,'4-Dünya İthalat Göstergeleri'!$A:$M,5,0)</f>
        <v>Tons</v>
      </c>
      <c r="AH121" s="25">
        <f>VLOOKUP($A:$A,'4-Dünya İthalat Göstergeleri'!$A:$M,6,0)</f>
        <v>1707</v>
      </c>
      <c r="AI121" s="25">
        <f>VLOOKUP($A:$A,'4-Dünya İthalat Göstergeleri'!$A:$M,7,0)</f>
        <v>50</v>
      </c>
      <c r="AJ121" s="25">
        <f>VLOOKUP($A:$A,'4-Dünya İthalat Göstergeleri'!$A:$M,8,0)</f>
        <v>45</v>
      </c>
      <c r="AK121" s="25">
        <f>VLOOKUP($A:$A,'4-Dünya İthalat Göstergeleri'!$A:$M,9,0)</f>
        <v>108</v>
      </c>
      <c r="AL121" s="25">
        <f>VLOOKUP($A:$A,'4-Dünya İthalat Göstergeleri'!$A:$M,10,0)</f>
        <v>2.0393612656785857E-2</v>
      </c>
      <c r="AM121" s="25">
        <f>VLOOKUP($A:$A,'4-Dünya İthalat Göstergeleri'!$A:$M,11,0)</f>
        <v>1649</v>
      </c>
      <c r="AN121" s="25" t="str">
        <f>VLOOKUP($A:$A,'4-Dünya İthalat Göstergeleri'!$A:$M,12,0)</f>
        <v>0.67</v>
      </c>
      <c r="AO121" s="25">
        <f>VLOOKUP($A:$A,'4-Dünya İthalat Göstergeleri'!$A:$M,13,0)</f>
        <v>45359</v>
      </c>
      <c r="AP121" s="14" t="e">
        <f>VLOOKUP($A:$A,'5-Dünya Yıllar İhracatı'!$A:$H,2,0)</f>
        <v>#N/A</v>
      </c>
      <c r="AQ121" s="14" t="e">
        <f>VLOOKUP($A:$A,'5-Dünya Yıllar İhracatı'!$A:$H,3,0)</f>
        <v>#N/A</v>
      </c>
      <c r="AR121" s="14" t="e">
        <f>VLOOKUP($A:$A,'5-Dünya Yıllar İhracatı'!$A:$H,4,0)</f>
        <v>#N/A</v>
      </c>
      <c r="AS121" s="11" t="e">
        <f>VLOOKUP($A:$A,'5-Dünya Yıllar İhracatı'!$A:$H,5,0)</f>
        <v>#N/A</v>
      </c>
      <c r="AT121" s="12" t="e">
        <f>VLOOKUP($A:$A,'5-Dünya Yıllar İhracatı'!$A:$H,6,0)</f>
        <v>#N/A</v>
      </c>
      <c r="AU121" s="12" t="e">
        <f>VLOOKUP($A:$A,'5-Dünya Yıllar İhracatı'!$A:$H,7,0)</f>
        <v>#N/A</v>
      </c>
      <c r="AV121" s="12" t="e">
        <f>VLOOKUP($A:$A,'5-Dünya Yıllar İhracatı'!$A:$H,8,0)</f>
        <v>#N/A</v>
      </c>
      <c r="AW121" s="9">
        <f>VLOOKUP($A:$A,'6-Türkiye Yıllar İhracatı'!$A:$H,2,0)</f>
        <v>5</v>
      </c>
      <c r="AX121" s="9">
        <f>VLOOKUP($A:$A,'6-Türkiye Yıllar İhracatı'!$A:$H,3,0)</f>
        <v>0</v>
      </c>
      <c r="AY121" s="9">
        <f>VLOOKUP($A:$A,'6-Türkiye Yıllar İhracatı'!$A:$H,4,0)</f>
        <v>2</v>
      </c>
      <c r="AZ121" s="9">
        <f>VLOOKUP($A:$A,'6-Türkiye Yıllar İhracatı'!$A:$H,5,0)</f>
        <v>28</v>
      </c>
      <c r="BA121" s="10">
        <f>VLOOKUP($A:$A,'6-Türkiye Yıllar İhracatı'!$A:$H,6,0)</f>
        <v>1</v>
      </c>
      <c r="BB121" s="9">
        <f>VLOOKUP($A:$A,'6-Türkiye Yıllar İhracatı'!$A:$H,7,0)</f>
        <v>-96.428571428571431</v>
      </c>
      <c r="BC121" s="10">
        <f>VLOOKUP($A:$A,'6-Türkiye Yıllar İhracatı'!$A:$H,8,0)</f>
        <v>1.3197138860295088E-3</v>
      </c>
      <c r="BD121" s="11">
        <f>VLOOKUP($A:$A,'7-Türkiye Çeyrek Yıllar İhracat'!$A:$G,2,0)</f>
        <v>0</v>
      </c>
      <c r="BE121" s="11">
        <f>VLOOKUP($A:$A,'7-Türkiye Çeyrek Yıllar İhracat'!$A:$G,3,0)</f>
        <v>0</v>
      </c>
      <c r="BF121" s="11">
        <f>VLOOKUP($A:$A,'7-Türkiye Çeyrek Yıllar İhracat'!$A:$G,4,0)</f>
        <v>0</v>
      </c>
      <c r="BG121" s="11">
        <f>VLOOKUP($A:$A,'7-Türkiye Çeyrek Yıllar İhracat'!$A:$G,5,0)</f>
        <v>54</v>
      </c>
      <c r="BH121" s="12">
        <f>VLOOKUP($A:$A,'7-Türkiye Çeyrek Yıllar İhracat'!$A:$G,6,0)</f>
        <v>0</v>
      </c>
      <c r="BI121" s="12">
        <f>VLOOKUP($A:$A,'7-Türkiye Çeyrek Yıllar İhracat'!$A:$G,7,0)</f>
        <v>100</v>
      </c>
      <c r="BJ121" s="9">
        <f>VLOOKUP($A:$A,'8-Türkiye Yıllar İhracat Birim '!$A:$H,2,0)</f>
        <v>2500</v>
      </c>
      <c r="BK121" s="9">
        <f>VLOOKUP($A:$A,'8-Türkiye Yıllar İhracat Birim '!$A:$H,3,0)</f>
        <v>0</v>
      </c>
      <c r="BL121" s="9">
        <f>VLOOKUP($A:$A,'8-Türkiye Yıllar İhracat Birim '!$A:$H,4,0)</f>
        <v>0</v>
      </c>
      <c r="BM121" s="9">
        <f>VLOOKUP($A:$A,'8-Türkiye Yıllar İhracat Birim '!$A:$H,5,0)</f>
        <v>3111</v>
      </c>
      <c r="BN121" s="9">
        <f>VLOOKUP($A:$A,'8-Türkiye Yıllar İhracat Birim '!$A:$H,6,0)</f>
        <v>0</v>
      </c>
      <c r="BO121" s="9">
        <f>VLOOKUP($A:$A,'8-Türkiye Yıllar İhracat Birim '!$A:$H,7,0)</f>
        <v>1</v>
      </c>
      <c r="BP121" s="10">
        <f>VLOOKUP($A:$A,'8-Türkiye Yıllar İhracat Birim '!$A:$H,8,0)</f>
        <v>0</v>
      </c>
      <c r="BQ121" s="2">
        <f>VLOOKUP($A:$A,'9-Dünya Yıllar İthaları Birim F'!$A:$N,2,0)</f>
        <v>2190</v>
      </c>
      <c r="BR121" s="2" t="str">
        <f>VLOOKUP($A:$A,'9-Dünya Yıllar İthaları Birim F'!$A:$N,3,0)</f>
        <v>US Dollar/Tons</v>
      </c>
      <c r="BS121" s="2">
        <f>VLOOKUP($A:$A,'9-Dünya Yıllar İthaları Birim F'!$A:$N,4,0)</f>
        <v>875</v>
      </c>
      <c r="BT121" s="2" t="str">
        <f>VLOOKUP($A:$A,'9-Dünya Yıllar İthaları Birim F'!$A:$N,5,0)</f>
        <v>US Dollar/Tons</v>
      </c>
      <c r="BU121" s="2">
        <f>VLOOKUP($A:$A,'9-Dünya Yıllar İthaları Birim F'!$A:$N,6,0)</f>
        <v>9000</v>
      </c>
      <c r="BV121" s="2" t="str">
        <f>VLOOKUP($A:$A,'9-Dünya Yıllar İthaları Birim F'!$A:$N,7,0)</f>
        <v>US Dollar/Tons</v>
      </c>
      <c r="BW121" s="2">
        <f>VLOOKUP($A:$A,'9-Dünya Yıllar İthaları Birim F'!$A:$N,8,0)</f>
        <v>2085</v>
      </c>
      <c r="BX121" s="2" t="str">
        <f>VLOOKUP($A:$A,'9-Dünya Yıllar İthaları Birim F'!$A:$N,9,0)</f>
        <v>US Dollar/Tons</v>
      </c>
      <c r="BY121" s="2">
        <f>VLOOKUP($A:$A,'9-Dünya Yıllar İthaları Birim F'!$A:$N,10,0)</f>
        <v>1707</v>
      </c>
      <c r="BZ121" s="2" t="str">
        <f>VLOOKUP($A:$A,'9-Dünya Yıllar İthaları Birim F'!$A:$N,11,0)</f>
        <v>US Dollar/Tons</v>
      </c>
      <c r="CA121" s="2">
        <f>VLOOKUP($A:$A,'9-Dünya Yıllar İthaları Birim F'!$A:$N,12,0)</f>
        <v>256</v>
      </c>
      <c r="CB121" s="2">
        <f>VLOOKUP($A:$A,'9-Dünya Yıllar İthaları Birim F'!$A:$N,13,0)</f>
        <v>150</v>
      </c>
      <c r="CC121" s="2" t="str">
        <f>VLOOKUP($A:$A,'9-Dünya Yıllar İthaları Birim F'!$A:$N,14,0)</f>
        <v>Tons</v>
      </c>
    </row>
    <row r="122" spans="1:81" x14ac:dyDescent="0.3">
      <c r="A122" s="8" t="s">
        <v>131</v>
      </c>
      <c r="B122" s="9">
        <v>243</v>
      </c>
      <c r="C122" s="9">
        <v>273</v>
      </c>
      <c r="D122" s="9">
        <v>253</v>
      </c>
      <c r="E122" s="9">
        <v>199</v>
      </c>
      <c r="F122" s="49">
        <v>247</v>
      </c>
      <c r="G122" s="49">
        <f t="shared" si="2"/>
        <v>24.120603015075375</v>
      </c>
      <c r="H122" s="49">
        <f t="shared" si="3"/>
        <v>1.9676728086736931E-2</v>
      </c>
      <c r="I122" s="11">
        <f>VLOOKUP($A:$A,'2-Dünya Çeyrek Yıllar İthalatı'!$A:$G,2,0)</f>
        <v>56</v>
      </c>
      <c r="J122" s="11">
        <f>VLOOKUP($A:$A,'2-Dünya Çeyrek Yıllar İthalatı'!$A:$G,3,0)</f>
        <v>47</v>
      </c>
      <c r="K122" s="11">
        <f>VLOOKUP($A:$A,'2-Dünya Çeyrek Yıllar İthalatı'!$A:$G,4,0)</f>
        <v>74</v>
      </c>
      <c r="L122" s="11">
        <f>VLOOKUP($A:$A,'2-Dünya Çeyrek Yıllar İthalatı'!$A:$G,5,0)</f>
        <v>57</v>
      </c>
      <c r="M122" s="12">
        <f>VLOOKUP($A:$A,'2-Dünya Çeyrek Yıllar İthalatı'!$A:$G,6,0)</f>
        <v>58</v>
      </c>
      <c r="N122" s="12">
        <f>VLOOKUP($A:$A,'2-Dünya Çeyrek Yıllar İthalatı'!$A:$G,7,0)</f>
        <v>3.5714285714285712</v>
      </c>
      <c r="O122" s="8">
        <f>VLOOKUP($A:$A,'3-Türkiye İhracat Göstergeleri'!$A:$P,2,0)</f>
        <v>95</v>
      </c>
      <c r="P122" s="27">
        <f>VLOOKUP($A:$A,'3-Türkiye İhracat Göstergeleri'!$A:$P,3,0)</f>
        <v>95</v>
      </c>
      <c r="Q122" s="27">
        <f>VLOOKUP($A:$A,'3-Türkiye İhracat Göstergeleri'!$A:$P,4,0)</f>
        <v>0.12537281917280332</v>
      </c>
      <c r="R122" s="27">
        <f>VLOOKUP($A:$A,'3-Türkiye İhracat Göstergeleri'!$A:$P,5,0)</f>
        <v>39</v>
      </c>
      <c r="S122" s="27" t="str">
        <f>VLOOKUP($A:$A,'3-Türkiye İhracat Göstergeleri'!$A:$P,6,0)</f>
        <v>Tons</v>
      </c>
      <c r="T122" s="27">
        <f>VLOOKUP($A:$A,'3-Türkiye İhracat Göstergeleri'!$A:$P,7,0)</f>
        <v>2436</v>
      </c>
      <c r="U122" s="27">
        <f>VLOOKUP($A:$A,'3-Türkiye İhracat Göstergeleri'!$A:$P,8,0)</f>
        <v>12</v>
      </c>
      <c r="V122" s="27">
        <f>VLOOKUP($A:$A,'3-Türkiye İhracat Göstergeleri'!$A:$P,9,0)</f>
        <v>12</v>
      </c>
      <c r="W122" s="27">
        <f>VLOOKUP($A:$A,'3-Türkiye İhracat Göstergeleri'!$A:$P,10,0)</f>
        <v>16</v>
      </c>
      <c r="X122" s="27">
        <f>VLOOKUP($A:$A,'3-Türkiye İhracat Göstergeleri'!$A:$P,11,0)</f>
        <v>119</v>
      </c>
      <c r="Y122" s="27">
        <f>VLOOKUP($A:$A,'3-Türkiye İhracat Göstergeleri'!$A:$P,12,0)</f>
        <v>1.9676649711820728E-2</v>
      </c>
      <c r="Z122" s="27">
        <f>VLOOKUP($A:$A,'3-Türkiye İhracat Göstergeleri'!$A:$P,13,0)</f>
        <v>-3</v>
      </c>
      <c r="AA122" s="27">
        <f>VLOOKUP($A:$A,'3-Türkiye İhracat Göstergeleri'!$A:$P,14,0)</f>
        <v>3999</v>
      </c>
      <c r="AB122" s="27" t="str">
        <f>VLOOKUP($A:$A,'3-Türkiye İhracat Göstergeleri'!$A:$P,15,0)</f>
        <v>0.21</v>
      </c>
      <c r="AC122" s="27">
        <f>VLOOKUP($A:$A,'3-Türkiye İhracat Göstergeleri'!$A:$P,16,0)</f>
        <v>0</v>
      </c>
      <c r="AD122" s="38">
        <f>VLOOKUP($A:$A,'4-Dünya İthalat Göstergeleri'!$A:$M,2,0)</f>
        <v>247</v>
      </c>
      <c r="AE122" s="28">
        <f>VLOOKUP($A:$A,'4-Dünya İthalat Göstergeleri'!$A:$M,3,0)</f>
        <v>-247</v>
      </c>
      <c r="AF122" s="38">
        <f>VLOOKUP($A:$A,'4-Dünya İthalat Göstergeleri'!$A:$M,4,0)</f>
        <v>87</v>
      </c>
      <c r="AG122" s="38" t="str">
        <f>VLOOKUP($A:$A,'4-Dünya İthalat Göstergeleri'!$A:$M,5,0)</f>
        <v>Tons</v>
      </c>
      <c r="AH122" s="38">
        <f>VLOOKUP($A:$A,'4-Dünya İthalat Göstergeleri'!$A:$M,6,0)</f>
        <v>2839</v>
      </c>
      <c r="AI122" s="38">
        <f>VLOOKUP($A:$A,'4-Dünya İthalat Göstergeleri'!$A:$M,7,0)</f>
        <v>-3</v>
      </c>
      <c r="AJ122" s="38">
        <f>VLOOKUP($A:$A,'4-Dünya İthalat Göstergeleri'!$A:$M,8,0)</f>
        <v>1</v>
      </c>
      <c r="AK122" s="38">
        <f>VLOOKUP($A:$A,'4-Dünya İthalat Göstergeleri'!$A:$M,9,0)</f>
        <v>24</v>
      </c>
      <c r="AL122" s="38">
        <f>VLOOKUP($A:$A,'4-Dünya İthalat Göstergeleri'!$A:$M,10,0)</f>
        <v>1.9676649711820728E-2</v>
      </c>
      <c r="AM122" s="38">
        <f>VLOOKUP($A:$A,'4-Dünya İthalat Göstergeleri'!$A:$M,11,0)</f>
        <v>3999</v>
      </c>
      <c r="AN122" s="38" t="str">
        <f>VLOOKUP($A:$A,'4-Dünya İthalat Göstergeleri'!$A:$M,12,0)</f>
        <v>0.21</v>
      </c>
      <c r="AO122" s="38">
        <f>VLOOKUP($A:$A,'4-Dünya İthalat Göstergeleri'!$A:$M,13,0)</f>
        <v>45506</v>
      </c>
      <c r="AP122" s="9" t="e">
        <f>VLOOKUP($A:$A,'5-Dünya Yıllar İhracatı'!$A:$H,2,0)</f>
        <v>#N/A</v>
      </c>
      <c r="AQ122" s="9" t="e">
        <f>VLOOKUP($A:$A,'5-Dünya Yıllar İhracatı'!$A:$H,3,0)</f>
        <v>#N/A</v>
      </c>
      <c r="AR122" s="13" t="e">
        <f>VLOOKUP($A:$A,'5-Dünya Yıllar İhracatı'!$A:$H,4,0)</f>
        <v>#N/A</v>
      </c>
      <c r="AS122" s="9" t="e">
        <f>VLOOKUP($A:$A,'5-Dünya Yıllar İhracatı'!$A:$H,5,0)</f>
        <v>#N/A</v>
      </c>
      <c r="AT122" s="10" t="e">
        <f>VLOOKUP($A:$A,'5-Dünya Yıllar İhracatı'!$A:$H,6,0)</f>
        <v>#N/A</v>
      </c>
      <c r="AU122" s="10" t="e">
        <f>VLOOKUP($A:$A,'5-Dünya Yıllar İhracatı'!$A:$H,7,0)</f>
        <v>#N/A</v>
      </c>
      <c r="AV122" s="10" t="e">
        <f>VLOOKUP($A:$A,'5-Dünya Yıllar İhracatı'!$A:$H,8,0)</f>
        <v>#N/A</v>
      </c>
      <c r="AW122" s="11">
        <f>VLOOKUP($A:$A,'6-Türkiye Yıllar İhracatı'!$A:$H,2,0)</f>
        <v>59</v>
      </c>
      <c r="AX122" s="11">
        <f>VLOOKUP($A:$A,'6-Türkiye Yıllar İhracatı'!$A:$H,3,0)</f>
        <v>66</v>
      </c>
      <c r="AY122" s="11">
        <f>VLOOKUP($A:$A,'6-Türkiye Yıllar İhracatı'!$A:$H,4,0)</f>
        <v>75</v>
      </c>
      <c r="AZ122" s="11">
        <f>VLOOKUP($A:$A,'6-Türkiye Yıllar İhracatı'!$A:$H,5,0)</f>
        <v>82</v>
      </c>
      <c r="BA122" s="12">
        <f>VLOOKUP($A:$A,'6-Türkiye Yıllar İhracatı'!$A:$H,6,0)</f>
        <v>95</v>
      </c>
      <c r="BB122" s="11">
        <f>VLOOKUP($A:$A,'6-Türkiye Yıllar İhracatı'!$A:$H,7,0)</f>
        <v>15.853658536585366</v>
      </c>
      <c r="BC122" s="12">
        <f>VLOOKUP($A:$A,'6-Türkiye Yıllar İhracatı'!$A:$H,8,0)</f>
        <v>0.12537281917280332</v>
      </c>
      <c r="BD122" s="9">
        <f>VLOOKUP($A:$A,'7-Türkiye Çeyrek Yıllar İhracat'!$A:$G,2,0)</f>
        <v>17</v>
      </c>
      <c r="BE122" s="9">
        <f>VLOOKUP($A:$A,'7-Türkiye Çeyrek Yıllar İhracat'!$A:$G,3,0)</f>
        <v>28</v>
      </c>
      <c r="BF122" s="9">
        <f>VLOOKUP($A:$A,'7-Türkiye Çeyrek Yıllar İhracat'!$A:$G,4,0)</f>
        <v>17</v>
      </c>
      <c r="BG122" s="9">
        <f>VLOOKUP($A:$A,'7-Türkiye Çeyrek Yıllar İhracat'!$A:$G,5,0)</f>
        <v>49</v>
      </c>
      <c r="BH122" s="10">
        <f>VLOOKUP($A:$A,'7-Türkiye Çeyrek Yıllar İhracat'!$A:$G,6,0)</f>
        <v>31</v>
      </c>
      <c r="BI122" s="12">
        <f>VLOOKUP($A:$A,'7-Türkiye Çeyrek Yıllar İhracat'!$A:$G,7,0)</f>
        <v>82.35294117647058</v>
      </c>
      <c r="BJ122" s="11">
        <f>VLOOKUP($A:$A,'8-Türkiye Yıllar İhracat Birim '!$A:$H,2,0)</f>
        <v>2810</v>
      </c>
      <c r="BK122" s="11">
        <f>VLOOKUP($A:$A,'8-Türkiye Yıllar İhracat Birim '!$A:$H,3,0)</f>
        <v>2200</v>
      </c>
      <c r="BL122" s="11">
        <f>VLOOKUP($A:$A,'8-Türkiye Yıllar İhracat Birim '!$A:$H,4,0)</f>
        <v>3261</v>
      </c>
      <c r="BM122" s="11">
        <f>VLOOKUP($A:$A,'8-Türkiye Yıllar İhracat Birim '!$A:$H,5,0)</f>
        <v>3154</v>
      </c>
      <c r="BN122" s="11">
        <f>VLOOKUP($A:$A,'8-Türkiye Yıllar İhracat Birim '!$A:$H,6,0)</f>
        <v>2436</v>
      </c>
      <c r="BO122" s="11">
        <f>VLOOKUP($A:$A,'8-Türkiye Yıllar İhracat Birim '!$A:$H,7,0)</f>
        <v>95</v>
      </c>
      <c r="BP122" s="12">
        <f>VLOOKUP($A:$A,'8-Türkiye Yıllar İhracat Birim '!$A:$H,8,0)</f>
        <v>39</v>
      </c>
      <c r="BQ122" s="2">
        <f>VLOOKUP($A:$A,'9-Dünya Yıllar İthaları Birim F'!$A:$N,2,0)</f>
        <v>3329</v>
      </c>
      <c r="BR122" s="2" t="str">
        <f>VLOOKUP($A:$A,'9-Dünya Yıllar İthaları Birim F'!$A:$N,3,0)</f>
        <v>US Dollar/Tons</v>
      </c>
      <c r="BS122" s="2">
        <f>VLOOKUP($A:$A,'9-Dünya Yıllar İthaları Birim F'!$A:$N,4,0)</f>
        <v>3689</v>
      </c>
      <c r="BT122" s="2" t="str">
        <f>VLOOKUP($A:$A,'9-Dünya Yıllar İthaları Birim F'!$A:$N,5,0)</f>
        <v>US Dollar/Tons</v>
      </c>
      <c r="BU122" s="2">
        <f>VLOOKUP($A:$A,'9-Dünya Yıllar İthaları Birim F'!$A:$N,6,0)</f>
        <v>4081</v>
      </c>
      <c r="BV122" s="2" t="str">
        <f>VLOOKUP($A:$A,'9-Dünya Yıllar İthaları Birim F'!$A:$N,7,0)</f>
        <v>US Dollar/Tons</v>
      </c>
      <c r="BW122" s="2">
        <f>VLOOKUP($A:$A,'9-Dünya Yıllar İthaları Birim F'!$A:$N,8,0)</f>
        <v>3618</v>
      </c>
      <c r="BX122" s="2" t="str">
        <f>VLOOKUP($A:$A,'9-Dünya Yıllar İthaları Birim F'!$A:$N,9,0)</f>
        <v>US Dollar/Tons</v>
      </c>
      <c r="BY122" s="2">
        <f>VLOOKUP($A:$A,'9-Dünya Yıllar İthaları Birim F'!$A:$N,10,0)</f>
        <v>2839</v>
      </c>
      <c r="BZ122" s="2" t="str">
        <f>VLOOKUP($A:$A,'9-Dünya Yıllar İthaları Birim F'!$A:$N,11,0)</f>
        <v>US Dollar/Tons</v>
      </c>
      <c r="CA122" s="2">
        <f>VLOOKUP($A:$A,'9-Dünya Yıllar İthaları Birim F'!$A:$N,12,0)</f>
        <v>247</v>
      </c>
      <c r="CB122" s="2">
        <f>VLOOKUP($A:$A,'9-Dünya Yıllar İthaları Birim F'!$A:$N,13,0)</f>
        <v>87</v>
      </c>
      <c r="CC122" s="2" t="str">
        <f>VLOOKUP($A:$A,'9-Dünya Yıllar İthaları Birim F'!$A:$N,14,0)</f>
        <v>Tons</v>
      </c>
    </row>
    <row r="123" spans="1:81" x14ac:dyDescent="0.3">
      <c r="A123" s="6" t="s">
        <v>132</v>
      </c>
      <c r="B123" s="11">
        <v>122</v>
      </c>
      <c r="C123" s="11">
        <v>124</v>
      </c>
      <c r="D123" s="11">
        <v>361</v>
      </c>
      <c r="E123" s="11">
        <v>323</v>
      </c>
      <c r="F123" s="52">
        <v>247</v>
      </c>
      <c r="G123" s="52">
        <f t="shared" si="2"/>
        <v>-23.52941176470588</v>
      </c>
      <c r="H123" s="52">
        <f t="shared" si="3"/>
        <v>1.9676728086736931E-2</v>
      </c>
      <c r="I123" s="9" t="e">
        <f>VLOOKUP($A:$A,'2-Dünya Çeyrek Yıllar İthalatı'!$A:$G,2,0)</f>
        <v>#N/A</v>
      </c>
      <c r="J123" s="9" t="e">
        <f>VLOOKUP($A:$A,'2-Dünya Çeyrek Yıllar İthalatı'!$A:$G,3,0)</f>
        <v>#N/A</v>
      </c>
      <c r="K123" s="9" t="e">
        <f>VLOOKUP($A:$A,'2-Dünya Çeyrek Yıllar İthalatı'!$A:$G,4,0)</f>
        <v>#N/A</v>
      </c>
      <c r="L123" s="9" t="e">
        <f>VLOOKUP($A:$A,'2-Dünya Çeyrek Yıllar İthalatı'!$A:$G,5,0)</f>
        <v>#N/A</v>
      </c>
      <c r="M123" s="10" t="e">
        <f>VLOOKUP($A:$A,'2-Dünya Çeyrek Yıllar İthalatı'!$A:$G,6,0)</f>
        <v>#N/A</v>
      </c>
      <c r="N123" s="10" t="e">
        <f>VLOOKUP($A:$A,'2-Dünya Çeyrek Yıllar İthalatı'!$A:$G,7,0)</f>
        <v>#N/A</v>
      </c>
      <c r="O123" s="6">
        <f>VLOOKUP($A:$A,'3-Türkiye İhracat Göstergeleri'!$A:$P,2,0)</f>
        <v>0</v>
      </c>
      <c r="P123" s="25">
        <f>VLOOKUP($A:$A,'3-Türkiye İhracat Göstergeleri'!$A:$P,3,0)</f>
        <v>0</v>
      </c>
      <c r="Q123" s="25">
        <f>VLOOKUP($A:$A,'3-Türkiye İhracat Göstergeleri'!$A:$P,4,0)</f>
        <v>0</v>
      </c>
      <c r="R123" s="25">
        <f>VLOOKUP($A:$A,'3-Türkiye İhracat Göstergeleri'!$A:$P,5,0)</f>
        <v>0</v>
      </c>
      <c r="S123" s="25">
        <f>VLOOKUP($A:$A,'3-Türkiye İhracat Göstergeleri'!$A:$P,6,0)</f>
        <v>0</v>
      </c>
      <c r="T123" s="25">
        <f>VLOOKUP($A:$A,'3-Türkiye İhracat Göstergeleri'!$A:$P,7,0)</f>
        <v>0</v>
      </c>
      <c r="U123" s="25">
        <f>VLOOKUP($A:$A,'3-Türkiye İhracat Göstergeleri'!$A:$P,8,0)</f>
        <v>0</v>
      </c>
      <c r="V123" s="25">
        <f>VLOOKUP($A:$A,'3-Türkiye İhracat Göstergeleri'!$A:$P,9,0)</f>
        <v>0</v>
      </c>
      <c r="W123" s="25">
        <f>VLOOKUP($A:$A,'3-Türkiye İhracat Göstergeleri'!$A:$P,10,0)</f>
        <v>0</v>
      </c>
      <c r="X123" s="25">
        <f>VLOOKUP($A:$A,'3-Türkiye İhracat Göstergeleri'!$A:$P,11,0)</f>
        <v>120</v>
      </c>
      <c r="Y123" s="25">
        <f>VLOOKUP($A:$A,'3-Türkiye İhracat Göstergeleri'!$A:$P,12,0)</f>
        <v>1.9676649711820728E-2</v>
      </c>
      <c r="Z123" s="25">
        <f>VLOOKUP($A:$A,'3-Türkiye İhracat Göstergeleri'!$A:$P,13,0)</f>
        <v>31</v>
      </c>
      <c r="AA123" s="25">
        <f>VLOOKUP($A:$A,'3-Türkiye İhracat Göstergeleri'!$A:$P,14,0)</f>
        <v>9580</v>
      </c>
      <c r="AB123" s="25" t="str">
        <f>VLOOKUP($A:$A,'3-Türkiye İhracat Göstergeleri'!$A:$P,15,0)</f>
        <v>0.91</v>
      </c>
      <c r="AC123" s="25">
        <f>VLOOKUP($A:$A,'3-Türkiye İhracat Göstergeleri'!$A:$P,16,0)</f>
        <v>25</v>
      </c>
      <c r="AD123" s="25">
        <f>VLOOKUP($A:$A,'4-Dünya İthalat Göstergeleri'!$A:$M,2,0)</f>
        <v>247</v>
      </c>
      <c r="AE123" s="29">
        <f>VLOOKUP($A:$A,'4-Dünya İthalat Göstergeleri'!$A:$M,3,0)</f>
        <v>-247</v>
      </c>
      <c r="AF123" s="25">
        <f>VLOOKUP($A:$A,'4-Dünya İthalat Göstergeleri'!$A:$M,4,0)</f>
        <v>159</v>
      </c>
      <c r="AG123" s="25" t="str">
        <f>VLOOKUP($A:$A,'4-Dünya İthalat Göstergeleri'!$A:$M,5,0)</f>
        <v>Tons</v>
      </c>
      <c r="AH123" s="25">
        <f>VLOOKUP($A:$A,'4-Dünya İthalat Göstergeleri'!$A:$M,6,0)</f>
        <v>1553</v>
      </c>
      <c r="AI123" s="25">
        <f>VLOOKUP($A:$A,'4-Dünya İthalat Göstergeleri'!$A:$M,7,0)</f>
        <v>31</v>
      </c>
      <c r="AJ123" s="25">
        <f>VLOOKUP($A:$A,'4-Dünya İthalat Göstergeleri'!$A:$M,8,0)</f>
        <v>32</v>
      </c>
      <c r="AK123" s="25">
        <f>VLOOKUP($A:$A,'4-Dünya İthalat Göstergeleri'!$A:$M,9,0)</f>
        <v>-23</v>
      </c>
      <c r="AL123" s="25">
        <f>VLOOKUP($A:$A,'4-Dünya İthalat Göstergeleri'!$A:$M,10,0)</f>
        <v>1.9676649711820728E-2</v>
      </c>
      <c r="AM123" s="25">
        <f>VLOOKUP($A:$A,'4-Dünya İthalat Göstergeleri'!$A:$M,11,0)</f>
        <v>9580</v>
      </c>
      <c r="AN123" s="25" t="str">
        <f>VLOOKUP($A:$A,'4-Dünya İthalat Göstergeleri'!$A:$M,12,0)</f>
        <v>0.91</v>
      </c>
      <c r="AO123" s="25">
        <f>VLOOKUP($A:$A,'4-Dünya İthalat Göstergeleri'!$A:$M,13,0)</f>
        <v>45345</v>
      </c>
      <c r="AP123" s="11">
        <f>VLOOKUP($A:$A,'5-Dünya Yıllar İhracatı'!$A:$H,2,0)</f>
        <v>1</v>
      </c>
      <c r="AQ123" s="11">
        <f>VLOOKUP($A:$A,'5-Dünya Yıllar İhracatı'!$A:$H,3,0)</f>
        <v>1</v>
      </c>
      <c r="AR123" s="11">
        <f>VLOOKUP($A:$A,'5-Dünya Yıllar İhracatı'!$A:$H,4,0)</f>
        <v>3</v>
      </c>
      <c r="AS123" s="11">
        <f>VLOOKUP($A:$A,'5-Dünya Yıllar İhracatı'!$A:$H,5,0)</f>
        <v>0</v>
      </c>
      <c r="AT123" s="12">
        <f>VLOOKUP($A:$A,'5-Dünya Yıllar İhracatı'!$A:$H,6,0)</f>
        <v>0</v>
      </c>
      <c r="AU123" s="12">
        <f>VLOOKUP($A:$A,'5-Dünya Yıllar İhracatı'!$A:$H,7,0)</f>
        <v>100</v>
      </c>
      <c r="AV123" s="12">
        <f>VLOOKUP($A:$A,'5-Dünya Yıllar İhracatı'!$A:$H,8,0)</f>
        <v>0</v>
      </c>
      <c r="AW123" s="9">
        <f>VLOOKUP($A:$A,'6-Türkiye Yıllar İhracatı'!$A:$H,2,0)</f>
        <v>0</v>
      </c>
      <c r="AX123" s="9">
        <f>VLOOKUP($A:$A,'6-Türkiye Yıllar İhracatı'!$A:$H,3,0)</f>
        <v>1</v>
      </c>
      <c r="AY123" s="9">
        <f>VLOOKUP($A:$A,'6-Türkiye Yıllar İhracatı'!$A:$H,4,0)</f>
        <v>0</v>
      </c>
      <c r="AZ123" s="9">
        <f>VLOOKUP($A:$A,'6-Türkiye Yıllar İhracatı'!$A:$H,5,0)</f>
        <v>0</v>
      </c>
      <c r="BA123" s="10">
        <f>VLOOKUP($A:$A,'6-Türkiye Yıllar İhracatı'!$A:$H,6,0)</f>
        <v>0</v>
      </c>
      <c r="BB123" s="9">
        <f>VLOOKUP($A:$A,'6-Türkiye Yıllar İhracatı'!$A:$H,7,0)</f>
        <v>100</v>
      </c>
      <c r="BC123" s="10">
        <f>VLOOKUP($A:$A,'6-Türkiye Yıllar İhracatı'!$A:$H,8,0)</f>
        <v>0</v>
      </c>
      <c r="BD123" s="11" t="e">
        <f>VLOOKUP($A:$A,'7-Türkiye Çeyrek Yıllar İhracat'!$A:$G,2,0)</f>
        <v>#N/A</v>
      </c>
      <c r="BE123" s="11" t="e">
        <f>VLOOKUP($A:$A,'7-Türkiye Çeyrek Yıllar İhracat'!$A:$G,3,0)</f>
        <v>#N/A</v>
      </c>
      <c r="BF123" s="11" t="e">
        <f>VLOOKUP($A:$A,'7-Türkiye Çeyrek Yıllar İhracat'!$A:$G,4,0)</f>
        <v>#N/A</v>
      </c>
      <c r="BG123" s="11" t="e">
        <f>VLOOKUP($A:$A,'7-Türkiye Çeyrek Yıllar İhracat'!$A:$G,5,0)</f>
        <v>#N/A</v>
      </c>
      <c r="BH123" s="12" t="e">
        <f>VLOOKUP($A:$A,'7-Türkiye Çeyrek Yıllar İhracat'!$A:$G,6,0)</f>
        <v>#N/A</v>
      </c>
      <c r="BI123" s="12" t="e">
        <f>VLOOKUP($A:$A,'7-Türkiye Çeyrek Yıllar İhracat'!$A:$G,7,0)</f>
        <v>#N/A</v>
      </c>
      <c r="BJ123" s="9">
        <f>VLOOKUP($A:$A,'8-Türkiye Yıllar İhracat Birim '!$A:$H,2,0)</f>
        <v>0</v>
      </c>
      <c r="BK123" s="9">
        <f>VLOOKUP($A:$A,'8-Türkiye Yıllar İhracat Birim '!$A:$H,3,0)</f>
        <v>0</v>
      </c>
      <c r="BL123" s="9">
        <f>VLOOKUP($A:$A,'8-Türkiye Yıllar İhracat Birim '!$A:$H,4,0)</f>
        <v>0</v>
      </c>
      <c r="BM123" s="9">
        <f>VLOOKUP($A:$A,'8-Türkiye Yıllar İhracat Birim '!$A:$H,5,0)</f>
        <v>0</v>
      </c>
      <c r="BN123" s="9">
        <f>VLOOKUP($A:$A,'8-Türkiye Yıllar İhracat Birim '!$A:$H,6,0)</f>
        <v>0</v>
      </c>
      <c r="BO123" s="9">
        <f>VLOOKUP($A:$A,'8-Türkiye Yıllar İhracat Birim '!$A:$H,7,0)</f>
        <v>0</v>
      </c>
      <c r="BP123" s="10">
        <f>VLOOKUP($A:$A,'8-Türkiye Yıllar İhracat Birim '!$A:$H,8,0)</f>
        <v>0</v>
      </c>
      <c r="BQ123" s="2">
        <f>VLOOKUP($A:$A,'9-Dünya Yıllar İthaları Birim F'!$A:$N,2,0)</f>
        <v>1298</v>
      </c>
      <c r="BR123" s="2" t="str">
        <f>VLOOKUP($A:$A,'9-Dünya Yıllar İthaları Birim F'!$A:$N,3,0)</f>
        <v>US Dollar/Tons</v>
      </c>
      <c r="BS123" s="2">
        <f>VLOOKUP($A:$A,'9-Dünya Yıllar İthaları Birim F'!$A:$N,4,0)</f>
        <v>939</v>
      </c>
      <c r="BT123" s="2" t="str">
        <f>VLOOKUP($A:$A,'9-Dünya Yıllar İthaları Birim F'!$A:$N,5,0)</f>
        <v>US Dollar/Tons</v>
      </c>
      <c r="BU123" s="2">
        <f>VLOOKUP($A:$A,'9-Dünya Yıllar İthaları Birim F'!$A:$N,6,0)</f>
        <v>1462</v>
      </c>
      <c r="BV123" s="2" t="str">
        <f>VLOOKUP($A:$A,'9-Dünya Yıllar İthaları Birim F'!$A:$N,7,0)</f>
        <v>US Dollar/Tons</v>
      </c>
      <c r="BW123" s="2">
        <f>VLOOKUP($A:$A,'9-Dünya Yıllar İthaları Birim F'!$A:$N,8,0)</f>
        <v>1538</v>
      </c>
      <c r="BX123" s="2" t="str">
        <f>VLOOKUP($A:$A,'9-Dünya Yıllar İthaları Birim F'!$A:$N,9,0)</f>
        <v>US Dollar/Tons</v>
      </c>
      <c r="BY123" s="2">
        <f>VLOOKUP($A:$A,'9-Dünya Yıllar İthaları Birim F'!$A:$N,10,0)</f>
        <v>1553</v>
      </c>
      <c r="BZ123" s="2" t="str">
        <f>VLOOKUP($A:$A,'9-Dünya Yıllar İthaları Birim F'!$A:$N,11,0)</f>
        <v>US Dollar/Tons</v>
      </c>
      <c r="CA123" s="2">
        <f>VLOOKUP($A:$A,'9-Dünya Yıllar İthaları Birim F'!$A:$N,12,0)</f>
        <v>247</v>
      </c>
      <c r="CB123" s="2">
        <f>VLOOKUP($A:$A,'9-Dünya Yıllar İthaları Birim F'!$A:$N,13,0)</f>
        <v>159</v>
      </c>
      <c r="CC123" s="2" t="str">
        <f>VLOOKUP($A:$A,'9-Dünya Yıllar İthaları Birim F'!$A:$N,14,0)</f>
        <v>Tons</v>
      </c>
    </row>
    <row r="124" spans="1:81" x14ac:dyDescent="0.3">
      <c r="A124" s="8" t="s">
        <v>133</v>
      </c>
      <c r="B124" s="9">
        <v>206</v>
      </c>
      <c r="C124" s="9">
        <v>209</v>
      </c>
      <c r="D124" s="9">
        <v>292</v>
      </c>
      <c r="E124" s="9">
        <v>168</v>
      </c>
      <c r="F124" s="49">
        <v>231</v>
      </c>
      <c r="G124" s="49">
        <f t="shared" si="2"/>
        <v>37.5</v>
      </c>
      <c r="H124" s="49">
        <f t="shared" si="3"/>
        <v>1.8402122218770165E-2</v>
      </c>
      <c r="I124" s="11">
        <f>VLOOKUP($A:$A,'2-Dünya Çeyrek Yıllar İthalatı'!$A:$G,2,0)</f>
        <v>34</v>
      </c>
      <c r="J124" s="11">
        <f>VLOOKUP($A:$A,'2-Dünya Çeyrek Yıllar İthalatı'!$A:$G,3,0)</f>
        <v>30</v>
      </c>
      <c r="K124" s="11">
        <f>VLOOKUP($A:$A,'2-Dünya Çeyrek Yıllar İthalatı'!$A:$G,4,0)</f>
        <v>42</v>
      </c>
      <c r="L124" s="11">
        <f>VLOOKUP($A:$A,'2-Dünya Çeyrek Yıllar İthalatı'!$A:$G,5,0)</f>
        <v>139</v>
      </c>
      <c r="M124" s="12">
        <f>VLOOKUP($A:$A,'2-Dünya Çeyrek Yıllar İthalatı'!$A:$G,6,0)</f>
        <v>108</v>
      </c>
      <c r="N124" s="12">
        <f>VLOOKUP($A:$A,'2-Dünya Çeyrek Yıllar İthalatı'!$A:$G,7,0)</f>
        <v>217.64705882352939</v>
      </c>
      <c r="O124" s="8">
        <f>VLOOKUP($A:$A,'3-Türkiye İhracat Göstergeleri'!$A:$P,2,0)</f>
        <v>0</v>
      </c>
      <c r="P124" s="27">
        <f>VLOOKUP($A:$A,'3-Türkiye İhracat Göstergeleri'!$A:$P,3,0)</f>
        <v>0</v>
      </c>
      <c r="Q124" s="27">
        <f>VLOOKUP($A:$A,'3-Türkiye İhracat Göstergeleri'!$A:$P,4,0)</f>
        <v>0</v>
      </c>
      <c r="R124" s="27">
        <f>VLOOKUP($A:$A,'3-Türkiye İhracat Göstergeleri'!$A:$P,5,0)</f>
        <v>0</v>
      </c>
      <c r="S124" s="27">
        <f>VLOOKUP($A:$A,'3-Türkiye İhracat Göstergeleri'!$A:$P,6,0)</f>
        <v>0</v>
      </c>
      <c r="T124" s="27">
        <f>VLOOKUP($A:$A,'3-Türkiye İhracat Göstergeleri'!$A:$P,7,0)</f>
        <v>0</v>
      </c>
      <c r="U124" s="27">
        <f>VLOOKUP($A:$A,'3-Türkiye İhracat Göstergeleri'!$A:$P,8,0)</f>
        <v>0</v>
      </c>
      <c r="V124" s="27">
        <f>VLOOKUP($A:$A,'3-Türkiye İhracat Göstergeleri'!$A:$P,9,0)</f>
        <v>0</v>
      </c>
      <c r="W124" s="27">
        <f>VLOOKUP($A:$A,'3-Türkiye İhracat Göstergeleri'!$A:$P,10,0)</f>
        <v>0</v>
      </c>
      <c r="X124" s="27">
        <f>VLOOKUP($A:$A,'3-Türkiye İhracat Göstergeleri'!$A:$P,11,0)</f>
        <v>121</v>
      </c>
      <c r="Y124" s="27">
        <f>VLOOKUP($A:$A,'3-Türkiye İhracat Göstergeleri'!$A:$P,12,0)</f>
        <v>1.8402048920771609E-2</v>
      </c>
      <c r="Z124" s="27">
        <f>VLOOKUP($A:$A,'3-Türkiye İhracat Göstergeleri'!$A:$P,13,0)</f>
        <v>0</v>
      </c>
      <c r="AA124" s="27">
        <f>VLOOKUP($A:$A,'3-Türkiye İhracat Göstergeleri'!$A:$P,14,0)</f>
        <v>11301</v>
      </c>
      <c r="AB124" s="27" t="str">
        <f>VLOOKUP($A:$A,'3-Türkiye İhracat Göstergeleri'!$A:$P,15,0)</f>
        <v>0.29</v>
      </c>
      <c r="AC124" s="27">
        <f>VLOOKUP($A:$A,'3-Türkiye İhracat Göstergeleri'!$A:$P,16,0)</f>
        <v>10</v>
      </c>
      <c r="AD124" s="27">
        <f>VLOOKUP($A:$A,'4-Dünya İthalat Göstergeleri'!$A:$M,2,0)</f>
        <v>231</v>
      </c>
      <c r="AE124" s="27">
        <f>VLOOKUP($A:$A,'4-Dünya İthalat Göstergeleri'!$A:$M,3,0)</f>
        <v>178</v>
      </c>
      <c r="AF124" s="27">
        <f>VLOOKUP($A:$A,'4-Dünya İthalat Göstergeleri'!$A:$M,4,0)</f>
        <v>90</v>
      </c>
      <c r="AG124" s="27" t="str">
        <f>VLOOKUP($A:$A,'4-Dünya İthalat Göstergeleri'!$A:$M,5,0)</f>
        <v>Tons</v>
      </c>
      <c r="AH124" s="27">
        <f>VLOOKUP($A:$A,'4-Dünya İthalat Göstergeleri'!$A:$M,6,0)</f>
        <v>2567</v>
      </c>
      <c r="AI124" s="27">
        <f>VLOOKUP($A:$A,'4-Dünya İthalat Göstergeleri'!$A:$M,7,0)</f>
        <v>0</v>
      </c>
      <c r="AJ124" s="27">
        <f>VLOOKUP($A:$A,'4-Dünya İthalat Göstergeleri'!$A:$M,8,0)</f>
        <v>7</v>
      </c>
      <c r="AK124" s="27">
        <f>VLOOKUP($A:$A,'4-Dünya İthalat Göstergeleri'!$A:$M,9,0)</f>
        <v>37</v>
      </c>
      <c r="AL124" s="27">
        <f>VLOOKUP($A:$A,'4-Dünya İthalat Göstergeleri'!$A:$M,10,0)</f>
        <v>1.8402048920771609E-2</v>
      </c>
      <c r="AM124" s="27">
        <f>VLOOKUP($A:$A,'4-Dünya İthalat Göstergeleri'!$A:$M,11,0)</f>
        <v>11301</v>
      </c>
      <c r="AN124" s="27" t="str">
        <f>VLOOKUP($A:$A,'4-Dünya İthalat Göstergeleri'!$A:$M,12,0)</f>
        <v>0.29</v>
      </c>
      <c r="AO124" s="27">
        <f>VLOOKUP($A:$A,'4-Dünya İthalat Göstergeleri'!$A:$M,13,0)</f>
        <v>45420</v>
      </c>
      <c r="AP124" s="9">
        <f>VLOOKUP($A:$A,'5-Dünya Yıllar İhracatı'!$A:$H,2,0)</f>
        <v>2029</v>
      </c>
      <c r="AQ124" s="9">
        <f>VLOOKUP($A:$A,'5-Dünya Yıllar İhracatı'!$A:$H,3,0)</f>
        <v>2312</v>
      </c>
      <c r="AR124" s="9">
        <f>VLOOKUP($A:$A,'5-Dünya Yıllar İhracatı'!$A:$H,4,0)</f>
        <v>2039</v>
      </c>
      <c r="AS124" s="9">
        <f>VLOOKUP($A:$A,'5-Dünya Yıllar İhracatı'!$A:$H,5,0)</f>
        <v>2050</v>
      </c>
      <c r="AT124" s="10">
        <f>VLOOKUP($A:$A,'5-Dünya Yıllar İhracatı'!$A:$H,6,0)</f>
        <v>409</v>
      </c>
      <c r="AU124" s="10">
        <f>VLOOKUP($A:$A,'5-Dünya Yıllar İhracatı'!$A:$H,7,0)</f>
        <v>-80.048780487804876</v>
      </c>
      <c r="AV124" s="10">
        <f>VLOOKUP($A:$A,'5-Dünya Yıllar İhracatı'!$A:$H,8,0)</f>
        <v>3.7792720327401386E-2</v>
      </c>
      <c r="AW124" s="11" t="e">
        <f>VLOOKUP($A:$A,'6-Türkiye Yıllar İhracatı'!$A:$H,2,0)</f>
        <v>#N/A</v>
      </c>
      <c r="AX124" s="11" t="e">
        <f>VLOOKUP($A:$A,'6-Türkiye Yıllar İhracatı'!$A:$H,3,0)</f>
        <v>#N/A</v>
      </c>
      <c r="AY124" s="11" t="e">
        <f>VLOOKUP($A:$A,'6-Türkiye Yıllar İhracatı'!$A:$H,4,0)</f>
        <v>#N/A</v>
      </c>
      <c r="AZ124" s="11" t="e">
        <f>VLOOKUP($A:$A,'6-Türkiye Yıllar İhracatı'!$A:$H,5,0)</f>
        <v>#N/A</v>
      </c>
      <c r="BA124" s="12" t="e">
        <f>VLOOKUP($A:$A,'6-Türkiye Yıllar İhracatı'!$A:$H,6,0)</f>
        <v>#N/A</v>
      </c>
      <c r="BB124" s="11" t="e">
        <f>VLOOKUP($A:$A,'6-Türkiye Yıllar İhracatı'!$A:$H,7,0)</f>
        <v>#N/A</v>
      </c>
      <c r="BC124" s="12" t="e">
        <f>VLOOKUP($A:$A,'6-Türkiye Yıllar İhracatı'!$A:$H,8,0)</f>
        <v>#N/A</v>
      </c>
      <c r="BD124" s="9" t="e">
        <f>VLOOKUP($A:$A,'7-Türkiye Çeyrek Yıllar İhracat'!$A:$G,2,0)</f>
        <v>#N/A</v>
      </c>
      <c r="BE124" s="9" t="e">
        <f>VLOOKUP($A:$A,'7-Türkiye Çeyrek Yıllar İhracat'!$A:$G,3,0)</f>
        <v>#N/A</v>
      </c>
      <c r="BF124" s="9" t="e">
        <f>VLOOKUP($A:$A,'7-Türkiye Çeyrek Yıllar İhracat'!$A:$G,4,0)</f>
        <v>#N/A</v>
      </c>
      <c r="BG124" s="9" t="e">
        <f>VLOOKUP($A:$A,'7-Türkiye Çeyrek Yıllar İhracat'!$A:$G,5,0)</f>
        <v>#N/A</v>
      </c>
      <c r="BH124" s="10" t="e">
        <f>VLOOKUP($A:$A,'7-Türkiye Çeyrek Yıllar İhracat'!$A:$G,6,0)</f>
        <v>#N/A</v>
      </c>
      <c r="BI124" s="12" t="e">
        <f>VLOOKUP($A:$A,'7-Türkiye Çeyrek Yıllar İhracat'!$A:$G,7,0)</f>
        <v>#N/A</v>
      </c>
      <c r="BJ124" s="11" t="e">
        <f>VLOOKUP($A:$A,'8-Türkiye Yıllar İhracat Birim '!$A:$H,2,0)</f>
        <v>#N/A</v>
      </c>
      <c r="BK124" s="11" t="e">
        <f>VLOOKUP($A:$A,'8-Türkiye Yıllar İhracat Birim '!$A:$H,3,0)</f>
        <v>#N/A</v>
      </c>
      <c r="BL124" s="11" t="e">
        <f>VLOOKUP($A:$A,'8-Türkiye Yıllar İhracat Birim '!$A:$H,4,0)</f>
        <v>#N/A</v>
      </c>
      <c r="BM124" s="11" t="e">
        <f>VLOOKUP($A:$A,'8-Türkiye Yıllar İhracat Birim '!$A:$H,5,0)</f>
        <v>#N/A</v>
      </c>
      <c r="BN124" s="11" t="e">
        <f>VLOOKUP($A:$A,'8-Türkiye Yıllar İhracat Birim '!$A:$H,6,0)</f>
        <v>#N/A</v>
      </c>
      <c r="BO124" s="11" t="e">
        <f>VLOOKUP($A:$A,'8-Türkiye Yıllar İhracat Birim '!$A:$H,7,0)</f>
        <v>#N/A</v>
      </c>
      <c r="BP124" s="12" t="e">
        <f>VLOOKUP($A:$A,'8-Türkiye Yıllar İhracat Birim '!$A:$H,8,0)</f>
        <v>#N/A</v>
      </c>
      <c r="BQ124" s="2">
        <f>VLOOKUP($A:$A,'9-Dünya Yıllar İthaları Birim F'!$A:$N,2,0)</f>
        <v>3815</v>
      </c>
      <c r="BR124" s="2" t="str">
        <f>VLOOKUP($A:$A,'9-Dünya Yıllar İthaları Birim F'!$A:$N,3,0)</f>
        <v>US Dollar/Tons</v>
      </c>
      <c r="BS124" s="2">
        <f>VLOOKUP($A:$A,'9-Dünya Yıllar İthaları Birim F'!$A:$N,4,0)</f>
        <v>3266</v>
      </c>
      <c r="BT124" s="2" t="str">
        <f>VLOOKUP($A:$A,'9-Dünya Yıllar İthaları Birim F'!$A:$N,5,0)</f>
        <v>US Dollar/Tons</v>
      </c>
      <c r="BU124" s="2">
        <f>VLOOKUP($A:$A,'9-Dünya Yıllar İthaları Birim F'!$A:$N,6,0)</f>
        <v>3650</v>
      </c>
      <c r="BV124" s="2" t="str">
        <f>VLOOKUP($A:$A,'9-Dünya Yıllar İthaları Birim F'!$A:$N,7,0)</f>
        <v>US Dollar/Tons</v>
      </c>
      <c r="BW124" s="2">
        <f>VLOOKUP($A:$A,'9-Dünya Yıllar İthaları Birim F'!$A:$N,8,0)</f>
        <v>3733</v>
      </c>
      <c r="BX124" s="2" t="str">
        <f>VLOOKUP($A:$A,'9-Dünya Yıllar İthaları Birim F'!$A:$N,9,0)</f>
        <v>US Dollar/Tons</v>
      </c>
      <c r="BY124" s="2">
        <f>VLOOKUP($A:$A,'9-Dünya Yıllar İthaları Birim F'!$A:$N,10,0)</f>
        <v>2567</v>
      </c>
      <c r="BZ124" s="2" t="str">
        <f>VLOOKUP($A:$A,'9-Dünya Yıllar İthaları Birim F'!$A:$N,11,0)</f>
        <v>US Dollar/Tons</v>
      </c>
      <c r="CA124" s="2">
        <f>VLOOKUP($A:$A,'9-Dünya Yıllar İthaları Birim F'!$A:$N,12,0)</f>
        <v>231</v>
      </c>
      <c r="CB124" s="2">
        <f>VLOOKUP($A:$A,'9-Dünya Yıllar İthaları Birim F'!$A:$N,13,0)</f>
        <v>90</v>
      </c>
      <c r="CC124" s="2" t="str">
        <f>VLOOKUP($A:$A,'9-Dünya Yıllar İthaları Birim F'!$A:$N,14,0)</f>
        <v>Tons</v>
      </c>
    </row>
    <row r="125" spans="1:81" x14ac:dyDescent="0.3">
      <c r="A125" s="6" t="s">
        <v>134</v>
      </c>
      <c r="B125" s="11">
        <v>346</v>
      </c>
      <c r="C125" s="11">
        <v>209</v>
      </c>
      <c r="D125" s="11">
        <v>204</v>
      </c>
      <c r="E125" s="11">
        <v>590</v>
      </c>
      <c r="F125" s="50">
        <v>214</v>
      </c>
      <c r="G125" s="50">
        <f t="shared" si="2"/>
        <v>-63.728813559322028</v>
      </c>
      <c r="H125" s="50">
        <f t="shared" si="3"/>
        <v>1.7047853484055478E-2</v>
      </c>
      <c r="I125" s="9" t="e">
        <f>VLOOKUP($A:$A,'2-Dünya Çeyrek Yıllar İthalatı'!$A:$G,2,0)</f>
        <v>#N/A</v>
      </c>
      <c r="J125" s="9" t="e">
        <f>VLOOKUP($A:$A,'2-Dünya Çeyrek Yıllar İthalatı'!$A:$G,3,0)</f>
        <v>#N/A</v>
      </c>
      <c r="K125" s="9" t="e">
        <f>VLOOKUP($A:$A,'2-Dünya Çeyrek Yıllar İthalatı'!$A:$G,4,0)</f>
        <v>#N/A</v>
      </c>
      <c r="L125" s="9" t="e">
        <f>VLOOKUP($A:$A,'2-Dünya Çeyrek Yıllar İthalatı'!$A:$G,5,0)</f>
        <v>#N/A</v>
      </c>
      <c r="M125" s="10" t="e">
        <f>VLOOKUP($A:$A,'2-Dünya Çeyrek Yıllar İthalatı'!$A:$G,6,0)</f>
        <v>#N/A</v>
      </c>
      <c r="N125" s="10" t="e">
        <f>VLOOKUP($A:$A,'2-Dünya Çeyrek Yıllar İthalatı'!$A:$G,7,0)</f>
        <v>#N/A</v>
      </c>
      <c r="O125" s="6">
        <f>VLOOKUP($A:$A,'3-Türkiye İhracat Göstergeleri'!$A:$P,2,0)</f>
        <v>17</v>
      </c>
      <c r="P125" s="25">
        <f>VLOOKUP($A:$A,'3-Türkiye İhracat Göstergeleri'!$A:$P,3,0)</f>
        <v>17</v>
      </c>
      <c r="Q125" s="25">
        <f>VLOOKUP($A:$A,'3-Türkiye İhracat Göstergeleri'!$A:$P,4,0)</f>
        <v>2.2435136062501651E-2</v>
      </c>
      <c r="R125" s="25">
        <f>VLOOKUP($A:$A,'3-Türkiye İhracat Göstergeleri'!$A:$P,5,0)</f>
        <v>6</v>
      </c>
      <c r="S125" s="25" t="str">
        <f>VLOOKUP($A:$A,'3-Türkiye İhracat Göstergeleri'!$A:$P,6,0)</f>
        <v>Tons</v>
      </c>
      <c r="T125" s="25">
        <f>VLOOKUP($A:$A,'3-Türkiye İhracat Göstergeleri'!$A:$P,7,0)</f>
        <v>2833</v>
      </c>
      <c r="U125" s="25">
        <f>VLOOKUP($A:$A,'3-Türkiye İhracat Göstergeleri'!$A:$P,8,0)</f>
        <v>0</v>
      </c>
      <c r="V125" s="25">
        <f>VLOOKUP($A:$A,'3-Türkiye İhracat Göstergeleri'!$A:$P,9,0)</f>
        <v>21</v>
      </c>
      <c r="W125" s="25">
        <f>VLOOKUP($A:$A,'3-Türkiye İhracat Göstergeleri'!$A:$P,10,0)</f>
        <v>-66</v>
      </c>
      <c r="X125" s="25">
        <f>VLOOKUP($A:$A,'3-Türkiye İhracat Göstergeleri'!$A:$P,11,0)</f>
        <v>122</v>
      </c>
      <c r="Y125" s="25">
        <f>VLOOKUP($A:$A,'3-Türkiye İhracat Göstergeleri'!$A:$P,12,0)</f>
        <v>1.7047785580281926E-2</v>
      </c>
      <c r="Z125" s="25">
        <f>VLOOKUP($A:$A,'3-Türkiye İhracat Göstergeleri'!$A:$P,13,0)</f>
        <v>1</v>
      </c>
      <c r="AA125" s="25">
        <f>VLOOKUP($A:$A,'3-Türkiye İhracat Göstergeleri'!$A:$P,14,0)</f>
        <v>1770</v>
      </c>
      <c r="AB125" s="25" t="str">
        <f>VLOOKUP($A:$A,'3-Türkiye İhracat Göstergeleri'!$A:$P,15,0)</f>
        <v>0.31</v>
      </c>
      <c r="AC125" s="25">
        <f>VLOOKUP($A:$A,'3-Türkiye İhracat Göstergeleri'!$A:$P,16,0)</f>
        <v>5</v>
      </c>
      <c r="AD125" s="25">
        <f>VLOOKUP($A:$A,'4-Dünya İthalat Göstergeleri'!$A:$M,2,0)</f>
        <v>214</v>
      </c>
      <c r="AE125" s="29">
        <f>VLOOKUP($A:$A,'4-Dünya İthalat Göstergeleri'!$A:$M,3,0)</f>
        <v>-214</v>
      </c>
      <c r="AF125" s="25">
        <f>VLOOKUP($A:$A,'4-Dünya İthalat Göstergeleri'!$A:$M,4,0)</f>
        <v>43</v>
      </c>
      <c r="AG125" s="25" t="str">
        <f>VLOOKUP($A:$A,'4-Dünya İthalat Göstergeleri'!$A:$M,5,0)</f>
        <v>Tons</v>
      </c>
      <c r="AH125" s="25">
        <f>VLOOKUP($A:$A,'4-Dünya İthalat Göstergeleri'!$A:$M,6,0)</f>
        <v>4977</v>
      </c>
      <c r="AI125" s="25">
        <f>VLOOKUP($A:$A,'4-Dünya İthalat Göstergeleri'!$A:$M,7,0)</f>
        <v>1</v>
      </c>
      <c r="AJ125" s="25">
        <f>VLOOKUP($A:$A,'4-Dünya İthalat Göstergeleri'!$A:$M,8,0)</f>
        <v>-15</v>
      </c>
      <c r="AK125" s="25">
        <f>VLOOKUP($A:$A,'4-Dünya İthalat Göstergeleri'!$A:$M,9,0)</f>
        <v>-64</v>
      </c>
      <c r="AL125" s="25">
        <f>VLOOKUP($A:$A,'4-Dünya İthalat Göstergeleri'!$A:$M,10,0)</f>
        <v>1.7047785580281926E-2</v>
      </c>
      <c r="AM125" s="25">
        <f>VLOOKUP($A:$A,'4-Dünya İthalat Göstergeleri'!$A:$M,11,0)</f>
        <v>1770</v>
      </c>
      <c r="AN125" s="25" t="str">
        <f>VLOOKUP($A:$A,'4-Dünya İthalat Göstergeleri'!$A:$M,12,0)</f>
        <v>0.31</v>
      </c>
      <c r="AO125" s="25">
        <f>VLOOKUP($A:$A,'4-Dünya İthalat Göstergeleri'!$A:$M,13,0)</f>
        <v>4</v>
      </c>
      <c r="AP125" s="11">
        <f>VLOOKUP($A:$A,'5-Dünya Yıllar İhracatı'!$A:$H,2,0)</f>
        <v>4</v>
      </c>
      <c r="AQ125" s="11">
        <f>VLOOKUP($A:$A,'5-Dünya Yıllar İhracatı'!$A:$H,3,0)</f>
        <v>0</v>
      </c>
      <c r="AR125" s="11">
        <f>VLOOKUP($A:$A,'5-Dünya Yıllar İhracatı'!$A:$H,4,0)</f>
        <v>1</v>
      </c>
      <c r="AS125" s="14">
        <f>VLOOKUP($A:$A,'5-Dünya Yıllar İhracatı'!$A:$H,5,0)</f>
        <v>0</v>
      </c>
      <c r="AT125" s="12">
        <f>VLOOKUP($A:$A,'5-Dünya Yıllar İhracatı'!$A:$H,6,0)</f>
        <v>0</v>
      </c>
      <c r="AU125" s="12">
        <f>VLOOKUP($A:$A,'5-Dünya Yıllar İhracatı'!$A:$H,7,0)</f>
        <v>100</v>
      </c>
      <c r="AV125" s="12">
        <f>VLOOKUP($A:$A,'5-Dünya Yıllar İhracatı'!$A:$H,8,0)</f>
        <v>0</v>
      </c>
      <c r="AW125" s="9">
        <f>VLOOKUP($A:$A,'6-Türkiye Yıllar İhracatı'!$A:$H,2,0)</f>
        <v>0</v>
      </c>
      <c r="AX125" s="9">
        <f>VLOOKUP($A:$A,'6-Türkiye Yıllar İhracatı'!$A:$H,3,0)</f>
        <v>17</v>
      </c>
      <c r="AY125" s="9">
        <f>VLOOKUP($A:$A,'6-Türkiye Yıllar İhracatı'!$A:$H,4,0)</f>
        <v>13</v>
      </c>
      <c r="AZ125" s="9">
        <f>VLOOKUP($A:$A,'6-Türkiye Yıllar İhracatı'!$A:$H,5,0)</f>
        <v>50</v>
      </c>
      <c r="BA125" s="10">
        <f>VLOOKUP($A:$A,'6-Türkiye Yıllar İhracatı'!$A:$H,6,0)</f>
        <v>17</v>
      </c>
      <c r="BB125" s="9">
        <f>VLOOKUP($A:$A,'6-Türkiye Yıllar İhracatı'!$A:$H,7,0)</f>
        <v>-66</v>
      </c>
      <c r="BC125" s="10">
        <f>VLOOKUP($A:$A,'6-Türkiye Yıllar İhracatı'!$A:$H,8,0)</f>
        <v>2.2435136062501651E-2</v>
      </c>
      <c r="BD125" s="11">
        <f>VLOOKUP($A:$A,'7-Türkiye Çeyrek Yıllar İhracat'!$A:$G,2,0)</f>
        <v>1</v>
      </c>
      <c r="BE125" s="11">
        <f>VLOOKUP($A:$A,'7-Türkiye Çeyrek Yıllar İhracat'!$A:$G,3,0)</f>
        <v>5</v>
      </c>
      <c r="BF125" s="11">
        <f>VLOOKUP($A:$A,'7-Türkiye Çeyrek Yıllar İhracat'!$A:$G,4,0)</f>
        <v>0</v>
      </c>
      <c r="BG125" s="11">
        <f>VLOOKUP($A:$A,'7-Türkiye Çeyrek Yıllar İhracat'!$A:$G,5,0)</f>
        <v>0</v>
      </c>
      <c r="BH125" s="12">
        <f>VLOOKUP($A:$A,'7-Türkiye Çeyrek Yıllar İhracat'!$A:$G,6,0)</f>
        <v>0</v>
      </c>
      <c r="BI125" s="12">
        <f>VLOOKUP($A:$A,'7-Türkiye Çeyrek Yıllar İhracat'!$A:$G,7,0)</f>
        <v>-100</v>
      </c>
      <c r="BJ125" s="9">
        <f>VLOOKUP($A:$A,'8-Türkiye Yıllar İhracat Birim '!$A:$H,2,0)</f>
        <v>0</v>
      </c>
      <c r="BK125" s="9">
        <f>VLOOKUP($A:$A,'8-Türkiye Yıllar İhracat Birim '!$A:$H,3,0)</f>
        <v>2833</v>
      </c>
      <c r="BL125" s="9">
        <f>VLOOKUP($A:$A,'8-Türkiye Yıllar İhracat Birim '!$A:$H,4,0)</f>
        <v>6500</v>
      </c>
      <c r="BM125" s="9">
        <f>VLOOKUP($A:$A,'8-Türkiye Yıllar İhracat Birim '!$A:$H,5,0)</f>
        <v>3846</v>
      </c>
      <c r="BN125" s="9">
        <f>VLOOKUP($A:$A,'8-Türkiye Yıllar İhracat Birim '!$A:$H,6,0)</f>
        <v>2833</v>
      </c>
      <c r="BO125" s="9">
        <f>VLOOKUP($A:$A,'8-Türkiye Yıllar İhracat Birim '!$A:$H,7,0)</f>
        <v>17</v>
      </c>
      <c r="BP125" s="10">
        <f>VLOOKUP($A:$A,'8-Türkiye Yıllar İhracat Birim '!$A:$H,8,0)</f>
        <v>6</v>
      </c>
      <c r="BQ125" s="2">
        <f>VLOOKUP($A:$A,'9-Dünya Yıllar İthaları Birim F'!$A:$N,2,0)</f>
        <v>2322</v>
      </c>
      <c r="BR125" s="2" t="str">
        <f>VLOOKUP($A:$A,'9-Dünya Yıllar İthaları Birim F'!$A:$N,3,0)</f>
        <v>US Dollar/Tons</v>
      </c>
      <c r="BS125" s="2">
        <f>VLOOKUP($A:$A,'9-Dünya Yıllar İthaları Birim F'!$A:$N,4,0)</f>
        <v>2787</v>
      </c>
      <c r="BT125" s="2" t="str">
        <f>VLOOKUP($A:$A,'9-Dünya Yıllar İthaları Birim F'!$A:$N,5,0)</f>
        <v>US Dollar/Tons</v>
      </c>
      <c r="BU125" s="2">
        <f>VLOOKUP($A:$A,'9-Dünya Yıllar İthaları Birim F'!$A:$N,6,0)</f>
        <v>3923</v>
      </c>
      <c r="BV125" s="2" t="str">
        <f>VLOOKUP($A:$A,'9-Dünya Yıllar İthaları Birim F'!$A:$N,7,0)</f>
        <v>US Dollar/Tons</v>
      </c>
      <c r="BW125" s="2">
        <f>VLOOKUP($A:$A,'9-Dünya Yıllar İthaları Birim F'!$A:$N,8,0)</f>
        <v>3189</v>
      </c>
      <c r="BX125" s="2" t="str">
        <f>VLOOKUP($A:$A,'9-Dünya Yıllar İthaları Birim F'!$A:$N,9,0)</f>
        <v>US Dollar/Tons</v>
      </c>
      <c r="BY125" s="2">
        <f>VLOOKUP($A:$A,'9-Dünya Yıllar İthaları Birim F'!$A:$N,10,0)</f>
        <v>4977</v>
      </c>
      <c r="BZ125" s="2" t="str">
        <f>VLOOKUP($A:$A,'9-Dünya Yıllar İthaları Birim F'!$A:$N,11,0)</f>
        <v>US Dollar/Tons</v>
      </c>
      <c r="CA125" s="2">
        <f>VLOOKUP($A:$A,'9-Dünya Yıllar İthaları Birim F'!$A:$N,12,0)</f>
        <v>214</v>
      </c>
      <c r="CB125" s="2">
        <f>VLOOKUP($A:$A,'9-Dünya Yıllar İthaları Birim F'!$A:$N,13,0)</f>
        <v>43</v>
      </c>
      <c r="CC125" s="2" t="str">
        <f>VLOOKUP($A:$A,'9-Dünya Yıllar İthaları Birim F'!$A:$N,14,0)</f>
        <v>Tons</v>
      </c>
    </row>
    <row r="126" spans="1:81" x14ac:dyDescent="0.3">
      <c r="A126" s="8" t="s">
        <v>135</v>
      </c>
      <c r="B126" s="9">
        <v>152</v>
      </c>
      <c r="C126" s="9">
        <v>174</v>
      </c>
      <c r="D126" s="9">
        <v>80</v>
      </c>
      <c r="E126" s="9"/>
      <c r="F126" s="49">
        <v>194</v>
      </c>
      <c r="G126" s="49">
        <f t="shared" si="2"/>
        <v>100</v>
      </c>
      <c r="H126" s="49">
        <f t="shared" si="3"/>
        <v>1.5454596149097022E-2</v>
      </c>
      <c r="I126" s="11">
        <f>VLOOKUP($A:$A,'2-Dünya Çeyrek Yıllar İthalatı'!$A:$G,2,0)</f>
        <v>14</v>
      </c>
      <c r="J126" s="11">
        <f>VLOOKUP($A:$A,'2-Dünya Çeyrek Yıllar İthalatı'!$A:$G,3,0)</f>
        <v>0</v>
      </c>
      <c r="K126" s="11">
        <f>VLOOKUP($A:$A,'2-Dünya Çeyrek Yıllar İthalatı'!$A:$G,4,0)</f>
        <v>9</v>
      </c>
      <c r="L126" s="11">
        <f>VLOOKUP($A:$A,'2-Dünya Çeyrek Yıllar İthalatı'!$A:$G,5,0)</f>
        <v>0</v>
      </c>
      <c r="M126" s="12">
        <f>VLOOKUP($A:$A,'2-Dünya Çeyrek Yıllar İthalatı'!$A:$G,6,0)</f>
        <v>0</v>
      </c>
      <c r="N126" s="12">
        <f>VLOOKUP($A:$A,'2-Dünya Çeyrek Yıllar İthalatı'!$A:$G,7,0)</f>
        <v>-100</v>
      </c>
      <c r="O126" s="8">
        <f>VLOOKUP($A:$A,'3-Türkiye İhracat Göstergeleri'!$A:$P,2,0)</f>
        <v>0</v>
      </c>
      <c r="P126" s="27">
        <f>VLOOKUP($A:$A,'3-Türkiye İhracat Göstergeleri'!$A:$P,3,0)</f>
        <v>0</v>
      </c>
      <c r="Q126" s="27">
        <f>VLOOKUP($A:$A,'3-Türkiye İhracat Göstergeleri'!$A:$P,4,0)</f>
        <v>0</v>
      </c>
      <c r="R126" s="27">
        <f>VLOOKUP($A:$A,'3-Türkiye İhracat Göstergeleri'!$A:$P,5,0)</f>
        <v>0</v>
      </c>
      <c r="S126" s="30">
        <f>VLOOKUP($A:$A,'3-Türkiye İhracat Göstergeleri'!$A:$P,6,0)</f>
        <v>0</v>
      </c>
      <c r="T126" s="30">
        <f>VLOOKUP($A:$A,'3-Türkiye İhracat Göstergeleri'!$A:$P,7,0)</f>
        <v>0</v>
      </c>
      <c r="U126" s="30">
        <f>VLOOKUP($A:$A,'3-Türkiye İhracat Göstergeleri'!$A:$P,8,0)</f>
        <v>0</v>
      </c>
      <c r="V126" s="27">
        <f>VLOOKUP($A:$A,'3-Türkiye İhracat Göstergeleri'!$A:$P,9,0)</f>
        <v>0</v>
      </c>
      <c r="W126" s="27">
        <f>VLOOKUP($A:$A,'3-Türkiye İhracat Göstergeleri'!$A:$P,10,0)</f>
        <v>0</v>
      </c>
      <c r="X126" s="27">
        <f>VLOOKUP($A:$A,'3-Türkiye İhracat Göstergeleri'!$A:$P,11,0)</f>
        <v>123</v>
      </c>
      <c r="Y126" s="27">
        <f>VLOOKUP($A:$A,'3-Türkiye İhracat Göstergeleri'!$A:$P,12,0)</f>
        <v>1.5454534591470531E-2</v>
      </c>
      <c r="Z126" s="27">
        <f>VLOOKUP($A:$A,'3-Türkiye İhracat Göstergeleri'!$A:$P,13,0)</f>
        <v>6</v>
      </c>
      <c r="AA126" s="27">
        <f>VLOOKUP($A:$A,'3-Türkiye İhracat Göstergeleri'!$A:$P,14,0)</f>
        <v>14330</v>
      </c>
      <c r="AB126" s="27" t="str">
        <f>VLOOKUP($A:$A,'3-Türkiye İhracat Göstergeleri'!$A:$P,15,0)</f>
        <v>0.62</v>
      </c>
      <c r="AC126" s="27">
        <f>VLOOKUP($A:$A,'3-Türkiye İhracat Göstergeleri'!$A:$P,16,0)</f>
        <v>10</v>
      </c>
      <c r="AD126" s="27">
        <f>VLOOKUP($A:$A,'4-Dünya İthalat Göstergeleri'!$A:$M,2,0)</f>
        <v>194</v>
      </c>
      <c r="AE126" s="28">
        <f>VLOOKUP($A:$A,'4-Dünya İthalat Göstergeleri'!$A:$M,3,0)</f>
        <v>-187</v>
      </c>
      <c r="AF126" s="27">
        <f>VLOOKUP($A:$A,'4-Dünya İthalat Göstergeleri'!$A:$M,4,0)</f>
        <v>43</v>
      </c>
      <c r="AG126" s="27" t="str">
        <f>VLOOKUP($A:$A,'4-Dünya İthalat Göstergeleri'!$A:$M,5,0)</f>
        <v>Tons</v>
      </c>
      <c r="AH126" s="27">
        <f>VLOOKUP($A:$A,'4-Dünya İthalat Göstergeleri'!$A:$M,6,0)</f>
        <v>4512</v>
      </c>
      <c r="AI126" s="27">
        <f>VLOOKUP($A:$A,'4-Dünya İthalat Göstergeleri'!$A:$M,7,0)</f>
        <v>6</v>
      </c>
      <c r="AJ126" s="27">
        <f>VLOOKUP($A:$A,'4-Dünya İthalat Göstergeleri'!$A:$M,8,0)</f>
        <v>9</v>
      </c>
      <c r="AK126" s="27">
        <f>VLOOKUP($A:$A,'4-Dünya İthalat Göstergeleri'!$A:$M,9,0)</f>
        <v>0</v>
      </c>
      <c r="AL126" s="27">
        <f>VLOOKUP($A:$A,'4-Dünya İthalat Göstergeleri'!$A:$M,10,0)</f>
        <v>1.5454534591470531E-2</v>
      </c>
      <c r="AM126" s="27">
        <f>VLOOKUP($A:$A,'4-Dünya İthalat Göstergeleri'!$A:$M,11,0)</f>
        <v>14330</v>
      </c>
      <c r="AN126" s="27" t="str">
        <f>VLOOKUP($A:$A,'4-Dünya İthalat Göstergeleri'!$A:$M,12,0)</f>
        <v>0.62</v>
      </c>
      <c r="AO126" s="27">
        <f>VLOOKUP($A:$A,'4-Dünya İthalat Göstergeleri'!$A:$M,13,0)</f>
        <v>45359</v>
      </c>
      <c r="AP126" s="9">
        <f>VLOOKUP($A:$A,'5-Dünya Yıllar İhracatı'!$A:$H,2,0)</f>
        <v>0</v>
      </c>
      <c r="AQ126" s="13">
        <f>VLOOKUP($A:$A,'5-Dünya Yıllar İhracatı'!$A:$H,3,0)</f>
        <v>0</v>
      </c>
      <c r="AR126" s="9">
        <f>VLOOKUP($A:$A,'5-Dünya Yıllar İhracatı'!$A:$H,4,0)</f>
        <v>2</v>
      </c>
      <c r="AS126" s="9">
        <f>VLOOKUP($A:$A,'5-Dünya Yıllar İhracatı'!$A:$H,5,0)</f>
        <v>0</v>
      </c>
      <c r="AT126" s="10">
        <f>VLOOKUP($A:$A,'5-Dünya Yıllar İhracatı'!$A:$H,6,0)</f>
        <v>7</v>
      </c>
      <c r="AU126" s="10">
        <f>VLOOKUP($A:$A,'5-Dünya Yıllar İhracatı'!$A:$H,7,0)</f>
        <v>100</v>
      </c>
      <c r="AV126" s="10">
        <f>VLOOKUP($A:$A,'5-Dünya Yıllar İhracatı'!$A:$H,8,0)</f>
        <v>6.4681917430760316E-4</v>
      </c>
      <c r="AW126" s="11" t="e">
        <f>VLOOKUP($A:$A,'6-Türkiye Yıllar İhracatı'!$A:$H,2,0)</f>
        <v>#N/A</v>
      </c>
      <c r="AX126" s="11" t="e">
        <f>VLOOKUP($A:$A,'6-Türkiye Yıllar İhracatı'!$A:$H,3,0)</f>
        <v>#N/A</v>
      </c>
      <c r="AY126" s="11" t="e">
        <f>VLOOKUP($A:$A,'6-Türkiye Yıllar İhracatı'!$A:$H,4,0)</f>
        <v>#N/A</v>
      </c>
      <c r="AZ126" s="11" t="e">
        <f>VLOOKUP($A:$A,'6-Türkiye Yıllar İhracatı'!$A:$H,5,0)</f>
        <v>#N/A</v>
      </c>
      <c r="BA126" s="12" t="e">
        <f>VLOOKUP($A:$A,'6-Türkiye Yıllar İhracatı'!$A:$H,6,0)</f>
        <v>#N/A</v>
      </c>
      <c r="BB126" s="11" t="e">
        <f>VLOOKUP($A:$A,'6-Türkiye Yıllar İhracatı'!$A:$H,7,0)</f>
        <v>#N/A</v>
      </c>
      <c r="BC126" s="12" t="e">
        <f>VLOOKUP($A:$A,'6-Türkiye Yıllar İhracatı'!$A:$H,8,0)</f>
        <v>#N/A</v>
      </c>
      <c r="BD126" s="9" t="e">
        <f>VLOOKUP($A:$A,'7-Türkiye Çeyrek Yıllar İhracat'!$A:$G,2,0)</f>
        <v>#N/A</v>
      </c>
      <c r="BE126" s="9" t="e">
        <f>VLOOKUP($A:$A,'7-Türkiye Çeyrek Yıllar İhracat'!$A:$G,3,0)</f>
        <v>#N/A</v>
      </c>
      <c r="BF126" s="9" t="e">
        <f>VLOOKUP($A:$A,'7-Türkiye Çeyrek Yıllar İhracat'!$A:$G,4,0)</f>
        <v>#N/A</v>
      </c>
      <c r="BG126" s="9" t="e">
        <f>VLOOKUP($A:$A,'7-Türkiye Çeyrek Yıllar İhracat'!$A:$G,5,0)</f>
        <v>#N/A</v>
      </c>
      <c r="BH126" s="10" t="e">
        <f>VLOOKUP($A:$A,'7-Türkiye Çeyrek Yıllar İhracat'!$A:$G,6,0)</f>
        <v>#N/A</v>
      </c>
      <c r="BI126" s="12" t="e">
        <f>VLOOKUP($A:$A,'7-Türkiye Çeyrek Yıllar İhracat'!$A:$G,7,0)</f>
        <v>#N/A</v>
      </c>
      <c r="BJ126" s="11" t="e">
        <f>VLOOKUP($A:$A,'8-Türkiye Yıllar İhracat Birim '!$A:$H,2,0)</f>
        <v>#N/A</v>
      </c>
      <c r="BK126" s="11" t="e">
        <f>VLOOKUP($A:$A,'8-Türkiye Yıllar İhracat Birim '!$A:$H,3,0)</f>
        <v>#N/A</v>
      </c>
      <c r="BL126" s="11" t="e">
        <f>VLOOKUP($A:$A,'8-Türkiye Yıllar İhracat Birim '!$A:$H,4,0)</f>
        <v>#N/A</v>
      </c>
      <c r="BM126" s="11" t="e">
        <f>VLOOKUP($A:$A,'8-Türkiye Yıllar İhracat Birim '!$A:$H,5,0)</f>
        <v>#N/A</v>
      </c>
      <c r="BN126" s="11" t="e">
        <f>VLOOKUP($A:$A,'8-Türkiye Yıllar İhracat Birim '!$A:$H,6,0)</f>
        <v>#N/A</v>
      </c>
      <c r="BO126" s="11" t="e">
        <f>VLOOKUP($A:$A,'8-Türkiye Yıllar İhracat Birim '!$A:$H,7,0)</f>
        <v>#N/A</v>
      </c>
      <c r="BP126" s="12" t="e">
        <f>VLOOKUP($A:$A,'8-Türkiye Yıllar İhracat Birim '!$A:$H,8,0)</f>
        <v>#N/A</v>
      </c>
      <c r="BQ126" s="2">
        <f>VLOOKUP($A:$A,'9-Dünya Yıllar İthaları Birim F'!$A:$N,2,0)</f>
        <v>4903</v>
      </c>
      <c r="BR126" s="2" t="str">
        <f>VLOOKUP($A:$A,'9-Dünya Yıllar İthaları Birim F'!$A:$N,3,0)</f>
        <v>US Dollar/Tons</v>
      </c>
      <c r="BS126" s="2">
        <f>VLOOKUP($A:$A,'9-Dünya Yıllar İthaları Birim F'!$A:$N,4,0)</f>
        <v>3551</v>
      </c>
      <c r="BT126" s="2" t="str">
        <f>VLOOKUP($A:$A,'9-Dünya Yıllar İthaları Birim F'!$A:$N,5,0)</f>
        <v>US Dollar/Tons</v>
      </c>
      <c r="BU126" s="2">
        <f>VLOOKUP($A:$A,'9-Dünya Yıllar İthaları Birim F'!$A:$N,6,0)</f>
        <v>5000</v>
      </c>
      <c r="BV126" s="2" t="str">
        <f>VLOOKUP($A:$A,'9-Dünya Yıllar İthaları Birim F'!$A:$N,7,0)</f>
        <v>US Dollar/Tons</v>
      </c>
      <c r="BW126" s="2">
        <f>VLOOKUP($A:$A,'9-Dünya Yıllar İthaları Birim F'!$A:$N,8,0)</f>
        <v>0</v>
      </c>
      <c r="BX126" s="2">
        <f>VLOOKUP($A:$A,'9-Dünya Yıllar İthaları Birim F'!$A:$N,9,0)</f>
        <v>0</v>
      </c>
      <c r="BY126" s="2">
        <f>VLOOKUP($A:$A,'9-Dünya Yıllar İthaları Birim F'!$A:$N,10,0)</f>
        <v>4512</v>
      </c>
      <c r="BZ126" s="2" t="str">
        <f>VLOOKUP($A:$A,'9-Dünya Yıllar İthaları Birim F'!$A:$N,11,0)</f>
        <v>US Dollar/Tons</v>
      </c>
      <c r="CA126" s="2">
        <f>VLOOKUP($A:$A,'9-Dünya Yıllar İthaları Birim F'!$A:$N,12,0)</f>
        <v>194</v>
      </c>
      <c r="CB126" s="2">
        <f>VLOOKUP($A:$A,'9-Dünya Yıllar İthaları Birim F'!$A:$N,13,0)</f>
        <v>43</v>
      </c>
      <c r="CC126" s="2" t="str">
        <f>VLOOKUP($A:$A,'9-Dünya Yıllar İthaları Birim F'!$A:$N,14,0)</f>
        <v>Tons</v>
      </c>
    </row>
    <row r="127" spans="1:81" x14ac:dyDescent="0.3">
      <c r="A127" s="6" t="s">
        <v>136</v>
      </c>
      <c r="B127" s="11">
        <v>4602</v>
      </c>
      <c r="C127" s="11">
        <v>4285</v>
      </c>
      <c r="D127" s="11">
        <v>4162</v>
      </c>
      <c r="E127" s="11">
        <v>4256</v>
      </c>
      <c r="F127" s="52">
        <v>189</v>
      </c>
      <c r="G127" s="52">
        <f t="shared" si="2"/>
        <v>-95.55921052631578</v>
      </c>
      <c r="H127" s="52">
        <f t="shared" si="3"/>
        <v>1.5056281815357408E-2</v>
      </c>
      <c r="I127" s="9" t="e">
        <f>VLOOKUP($A:$A,'2-Dünya Çeyrek Yıllar İthalatı'!$A:$G,2,0)</f>
        <v>#N/A</v>
      </c>
      <c r="J127" s="9" t="e">
        <f>VLOOKUP($A:$A,'2-Dünya Çeyrek Yıllar İthalatı'!$A:$G,3,0)</f>
        <v>#N/A</v>
      </c>
      <c r="K127" s="9" t="e">
        <f>VLOOKUP($A:$A,'2-Dünya Çeyrek Yıllar İthalatı'!$A:$G,4,0)</f>
        <v>#N/A</v>
      </c>
      <c r="L127" s="9" t="e">
        <f>VLOOKUP($A:$A,'2-Dünya Çeyrek Yıllar İthalatı'!$A:$G,5,0)</f>
        <v>#N/A</v>
      </c>
      <c r="M127" s="10" t="e">
        <f>VLOOKUP($A:$A,'2-Dünya Çeyrek Yıllar İthalatı'!$A:$G,6,0)</f>
        <v>#N/A</v>
      </c>
      <c r="N127" s="10" t="e">
        <f>VLOOKUP($A:$A,'2-Dünya Çeyrek Yıllar İthalatı'!$A:$G,7,0)</f>
        <v>#N/A</v>
      </c>
      <c r="O127" s="6">
        <f>VLOOKUP($A:$A,'3-Türkiye İhracat Göstergeleri'!$A:$P,2,0)</f>
        <v>0</v>
      </c>
      <c r="P127" s="25">
        <f>VLOOKUP($A:$A,'3-Türkiye İhracat Göstergeleri'!$A:$P,3,0)</f>
        <v>0</v>
      </c>
      <c r="Q127" s="25">
        <f>VLOOKUP($A:$A,'3-Türkiye İhracat Göstergeleri'!$A:$P,4,0)</f>
        <v>0</v>
      </c>
      <c r="R127" s="25">
        <f>VLOOKUP($A:$A,'3-Türkiye İhracat Göstergeleri'!$A:$P,5,0)</f>
        <v>0</v>
      </c>
      <c r="S127" s="25">
        <f>VLOOKUP($A:$A,'3-Türkiye İhracat Göstergeleri'!$A:$P,6,0)</f>
        <v>0</v>
      </c>
      <c r="T127" s="25">
        <f>VLOOKUP($A:$A,'3-Türkiye İhracat Göstergeleri'!$A:$P,7,0)</f>
        <v>0</v>
      </c>
      <c r="U127" s="25">
        <f>VLOOKUP($A:$A,'3-Türkiye İhracat Göstergeleri'!$A:$P,8,0)</f>
        <v>0</v>
      </c>
      <c r="V127" s="25">
        <f>VLOOKUP($A:$A,'3-Türkiye İhracat Göstergeleri'!$A:$P,9,0)</f>
        <v>0</v>
      </c>
      <c r="W127" s="25">
        <f>VLOOKUP($A:$A,'3-Türkiye İhracat Göstergeleri'!$A:$P,10,0)</f>
        <v>0</v>
      </c>
      <c r="X127" s="25">
        <f>VLOOKUP($A:$A,'3-Türkiye İhracat Göstergeleri'!$A:$P,11,0)</f>
        <v>124</v>
      </c>
      <c r="Y127" s="25">
        <f>VLOOKUP($A:$A,'3-Türkiye İhracat Göstergeleri'!$A:$P,12,0)</f>
        <v>1.5056221844267682E-2</v>
      </c>
      <c r="Z127" s="25">
        <f>VLOOKUP($A:$A,'3-Türkiye İhracat Göstergeleri'!$A:$P,13,0)</f>
        <v>-49</v>
      </c>
      <c r="AA127" s="25">
        <f>VLOOKUP($A:$A,'3-Türkiye İhracat Göstergeleri'!$A:$P,14,0)</f>
        <v>6538</v>
      </c>
      <c r="AB127" s="25" t="str">
        <f>VLOOKUP($A:$A,'3-Türkiye İhracat Göstergeleri'!$A:$P,15,0)</f>
        <v>0.48</v>
      </c>
      <c r="AC127" s="25">
        <f>VLOOKUP($A:$A,'3-Türkiye İhracat Göstergeleri'!$A:$P,16,0)</f>
        <v>15</v>
      </c>
      <c r="AD127" s="41">
        <f>VLOOKUP($A:$A,'4-Dünya İthalat Göstergeleri'!$A:$M,2,0)</f>
        <v>189</v>
      </c>
      <c r="AE127" s="29">
        <f>VLOOKUP($A:$A,'4-Dünya İthalat Göstergeleri'!$A:$M,3,0)</f>
        <v>-189</v>
      </c>
      <c r="AF127" s="41">
        <f>VLOOKUP($A:$A,'4-Dünya İthalat Göstergeleri'!$A:$M,4,0)</f>
        <v>67</v>
      </c>
      <c r="AG127" s="41" t="str">
        <f>VLOOKUP($A:$A,'4-Dünya İthalat Göstergeleri'!$A:$M,5,0)</f>
        <v>Tons</v>
      </c>
      <c r="AH127" s="41">
        <f>VLOOKUP($A:$A,'4-Dünya İthalat Göstergeleri'!$A:$M,6,0)</f>
        <v>2821</v>
      </c>
      <c r="AI127" s="41">
        <f>VLOOKUP($A:$A,'4-Dünya İthalat Göstergeleri'!$A:$M,7,0)</f>
        <v>-49</v>
      </c>
      <c r="AJ127" s="41">
        <f>VLOOKUP($A:$A,'4-Dünya İthalat Göstergeleri'!$A:$M,8,0)</f>
        <v>10</v>
      </c>
      <c r="AK127" s="41">
        <f>VLOOKUP($A:$A,'4-Dünya İthalat Göstergeleri'!$A:$M,9,0)</f>
        <v>-84</v>
      </c>
      <c r="AL127" s="41">
        <f>VLOOKUP($A:$A,'4-Dünya İthalat Göstergeleri'!$A:$M,10,0)</f>
        <v>1.5056221844267682E-2</v>
      </c>
      <c r="AM127" s="41">
        <f>VLOOKUP($A:$A,'4-Dünya İthalat Göstergeleri'!$A:$M,11,0)</f>
        <v>6538</v>
      </c>
      <c r="AN127" s="41" t="str">
        <f>VLOOKUP($A:$A,'4-Dünya İthalat Göstergeleri'!$A:$M,12,0)</f>
        <v>0.48</v>
      </c>
      <c r="AO127" s="41">
        <f>VLOOKUP($A:$A,'4-Dünya İthalat Göstergeleri'!$A:$M,13,0)</f>
        <v>45490</v>
      </c>
      <c r="AP127" s="11" t="e">
        <f>VLOOKUP($A:$A,'5-Dünya Yıllar İhracatı'!$A:$H,2,0)</f>
        <v>#N/A</v>
      </c>
      <c r="AQ127" s="11" t="e">
        <f>VLOOKUP($A:$A,'5-Dünya Yıllar İhracatı'!$A:$H,3,0)</f>
        <v>#N/A</v>
      </c>
      <c r="AR127" s="11" t="e">
        <f>VLOOKUP($A:$A,'5-Dünya Yıllar İhracatı'!$A:$H,4,0)</f>
        <v>#N/A</v>
      </c>
      <c r="AS127" s="14" t="e">
        <f>VLOOKUP($A:$A,'5-Dünya Yıllar İhracatı'!$A:$H,5,0)</f>
        <v>#N/A</v>
      </c>
      <c r="AT127" s="12" t="e">
        <f>VLOOKUP($A:$A,'5-Dünya Yıllar İhracatı'!$A:$H,6,0)</f>
        <v>#N/A</v>
      </c>
      <c r="AU127" s="12" t="e">
        <f>VLOOKUP($A:$A,'5-Dünya Yıllar İhracatı'!$A:$H,7,0)</f>
        <v>#N/A</v>
      </c>
      <c r="AV127" s="12" t="e">
        <f>VLOOKUP($A:$A,'5-Dünya Yıllar İhracatı'!$A:$H,8,0)</f>
        <v>#N/A</v>
      </c>
      <c r="AW127" s="9">
        <f>VLOOKUP($A:$A,'6-Türkiye Yıllar İhracatı'!$A:$H,2,0)</f>
        <v>13</v>
      </c>
      <c r="AX127" s="9">
        <f>VLOOKUP($A:$A,'6-Türkiye Yıllar İhracatı'!$A:$H,3,0)</f>
        <v>0</v>
      </c>
      <c r="AY127" s="9">
        <f>VLOOKUP($A:$A,'6-Türkiye Yıllar İhracatı'!$A:$H,4,0)</f>
        <v>0</v>
      </c>
      <c r="AZ127" s="9">
        <f>VLOOKUP($A:$A,'6-Türkiye Yıllar İhracatı'!$A:$H,5,0)</f>
        <v>0</v>
      </c>
      <c r="BA127" s="10">
        <f>VLOOKUP($A:$A,'6-Türkiye Yıllar İhracatı'!$A:$H,6,0)</f>
        <v>0</v>
      </c>
      <c r="BB127" s="9">
        <f>VLOOKUP($A:$A,'6-Türkiye Yıllar İhracatı'!$A:$H,7,0)</f>
        <v>100</v>
      </c>
      <c r="BC127" s="10">
        <f>VLOOKUP($A:$A,'6-Türkiye Yıllar İhracatı'!$A:$H,8,0)</f>
        <v>0</v>
      </c>
      <c r="BD127" s="11">
        <f>VLOOKUP($A:$A,'7-Türkiye Çeyrek Yıllar İhracat'!$A:$G,2,0)</f>
        <v>0</v>
      </c>
      <c r="BE127" s="11">
        <f>VLOOKUP($A:$A,'7-Türkiye Çeyrek Yıllar İhracat'!$A:$G,3,0)</f>
        <v>0</v>
      </c>
      <c r="BF127" s="11">
        <f>VLOOKUP($A:$A,'7-Türkiye Çeyrek Yıllar İhracat'!$A:$G,4,0)</f>
        <v>55</v>
      </c>
      <c r="BG127" s="11">
        <f>VLOOKUP($A:$A,'7-Türkiye Çeyrek Yıllar İhracat'!$A:$G,5,0)</f>
        <v>0</v>
      </c>
      <c r="BH127" s="12">
        <f>VLOOKUP($A:$A,'7-Türkiye Çeyrek Yıllar İhracat'!$A:$G,6,0)</f>
        <v>0</v>
      </c>
      <c r="BI127" s="12">
        <f>VLOOKUP($A:$A,'7-Türkiye Çeyrek Yıllar İhracat'!$A:$G,7,0)</f>
        <v>100</v>
      </c>
      <c r="BJ127" s="9">
        <f>VLOOKUP($A:$A,'8-Türkiye Yıllar İhracat Birim '!$A:$H,2,0)</f>
        <v>4333</v>
      </c>
      <c r="BK127" s="9">
        <f>VLOOKUP($A:$A,'8-Türkiye Yıllar İhracat Birim '!$A:$H,3,0)</f>
        <v>0</v>
      </c>
      <c r="BL127" s="9">
        <f>VLOOKUP($A:$A,'8-Türkiye Yıllar İhracat Birim '!$A:$H,4,0)</f>
        <v>0</v>
      </c>
      <c r="BM127" s="9">
        <f>VLOOKUP($A:$A,'8-Türkiye Yıllar İhracat Birim '!$A:$H,5,0)</f>
        <v>0</v>
      </c>
      <c r="BN127" s="9">
        <f>VLOOKUP($A:$A,'8-Türkiye Yıllar İhracat Birim '!$A:$H,6,0)</f>
        <v>0</v>
      </c>
      <c r="BO127" s="9">
        <f>VLOOKUP($A:$A,'8-Türkiye Yıllar İhracat Birim '!$A:$H,7,0)</f>
        <v>0</v>
      </c>
      <c r="BP127" s="10">
        <f>VLOOKUP($A:$A,'8-Türkiye Yıllar İhracat Birim '!$A:$H,8,0)</f>
        <v>0</v>
      </c>
      <c r="BQ127" s="2">
        <f>VLOOKUP($A:$A,'9-Dünya Yıllar İthaları Birim F'!$A:$N,2,0)</f>
        <v>2786</v>
      </c>
      <c r="BR127" s="2" t="str">
        <f>VLOOKUP($A:$A,'9-Dünya Yıllar İthaları Birim F'!$A:$N,3,0)</f>
        <v>US Dollar/Tons</v>
      </c>
      <c r="BS127" s="2">
        <f>VLOOKUP($A:$A,'9-Dünya Yıllar İthaları Birim F'!$A:$N,4,0)</f>
        <v>2592</v>
      </c>
      <c r="BT127" s="2" t="str">
        <f>VLOOKUP($A:$A,'9-Dünya Yıllar İthaları Birim F'!$A:$N,5,0)</f>
        <v>US Dollar/Tons</v>
      </c>
      <c r="BU127" s="2">
        <f>VLOOKUP($A:$A,'9-Dünya Yıllar İthaları Birim F'!$A:$N,6,0)</f>
        <v>2535</v>
      </c>
      <c r="BV127" s="2" t="str">
        <f>VLOOKUP($A:$A,'9-Dünya Yıllar İthaları Birim F'!$A:$N,7,0)</f>
        <v>US Dollar/Tons</v>
      </c>
      <c r="BW127" s="2">
        <f>VLOOKUP($A:$A,'9-Dünya Yıllar İthaları Birim F'!$A:$N,8,0)</f>
        <v>2822</v>
      </c>
      <c r="BX127" s="2" t="str">
        <f>VLOOKUP($A:$A,'9-Dünya Yıllar İthaları Birim F'!$A:$N,9,0)</f>
        <v>US Dollar/Tons</v>
      </c>
      <c r="BY127" s="2">
        <f>VLOOKUP($A:$A,'9-Dünya Yıllar İthaları Birim F'!$A:$N,10,0)</f>
        <v>2821</v>
      </c>
      <c r="BZ127" s="2" t="str">
        <f>VLOOKUP($A:$A,'9-Dünya Yıllar İthaları Birim F'!$A:$N,11,0)</f>
        <v>US Dollar/Tons</v>
      </c>
      <c r="CA127" s="2">
        <f>VLOOKUP($A:$A,'9-Dünya Yıllar İthaları Birim F'!$A:$N,12,0)</f>
        <v>189</v>
      </c>
      <c r="CB127" s="2">
        <f>VLOOKUP($A:$A,'9-Dünya Yıllar İthaları Birim F'!$A:$N,13,0)</f>
        <v>67</v>
      </c>
      <c r="CC127" s="2" t="str">
        <f>VLOOKUP($A:$A,'9-Dünya Yıllar İthaları Birim F'!$A:$N,14,0)</f>
        <v>Tons</v>
      </c>
    </row>
    <row r="128" spans="1:81" x14ac:dyDescent="0.3">
      <c r="A128" s="8" t="s">
        <v>137</v>
      </c>
      <c r="B128" s="9">
        <v>39</v>
      </c>
      <c r="C128" s="9">
        <v>9</v>
      </c>
      <c r="D128" s="9">
        <v>52</v>
      </c>
      <c r="E128" s="9">
        <v>48</v>
      </c>
      <c r="F128" s="49">
        <v>186</v>
      </c>
      <c r="G128" s="49">
        <f t="shared" si="2"/>
        <v>287.5</v>
      </c>
      <c r="H128" s="49">
        <f t="shared" si="3"/>
        <v>1.4817293215113637E-2</v>
      </c>
      <c r="I128" s="11">
        <f>VLOOKUP($A:$A,'2-Dünya Çeyrek Yıllar İthalatı'!$A:$G,2,0)</f>
        <v>58</v>
      </c>
      <c r="J128" s="11">
        <f>VLOOKUP($A:$A,'2-Dünya Çeyrek Yıllar İthalatı'!$A:$G,3,0)</f>
        <v>65</v>
      </c>
      <c r="K128" s="11">
        <f>VLOOKUP($A:$A,'2-Dünya Çeyrek Yıllar İthalatı'!$A:$G,4,0)</f>
        <v>0</v>
      </c>
      <c r="L128" s="11">
        <f>VLOOKUP($A:$A,'2-Dünya Çeyrek Yıllar İthalatı'!$A:$G,5,0)</f>
        <v>0</v>
      </c>
      <c r="M128" s="12">
        <f>VLOOKUP($A:$A,'2-Dünya Çeyrek Yıllar İthalatı'!$A:$G,6,0)</f>
        <v>0</v>
      </c>
      <c r="N128" s="12">
        <f>VLOOKUP($A:$A,'2-Dünya Çeyrek Yıllar İthalatı'!$A:$G,7,0)</f>
        <v>-100</v>
      </c>
      <c r="O128" s="8">
        <f>VLOOKUP($A:$A,'3-Türkiye İhracat Göstergeleri'!$A:$P,2,0)</f>
        <v>0</v>
      </c>
      <c r="P128" s="27">
        <f>VLOOKUP($A:$A,'3-Türkiye İhracat Göstergeleri'!$A:$P,3,0)</f>
        <v>0</v>
      </c>
      <c r="Q128" s="27">
        <f>VLOOKUP($A:$A,'3-Türkiye İhracat Göstergeleri'!$A:$P,4,0)</f>
        <v>0</v>
      </c>
      <c r="R128" s="27">
        <f>VLOOKUP($A:$A,'3-Türkiye İhracat Göstergeleri'!$A:$P,5,0)</f>
        <v>0</v>
      </c>
      <c r="S128" s="27">
        <f>VLOOKUP($A:$A,'3-Türkiye İhracat Göstergeleri'!$A:$P,6,0)</f>
        <v>0</v>
      </c>
      <c r="T128" s="27">
        <f>VLOOKUP($A:$A,'3-Türkiye İhracat Göstergeleri'!$A:$P,7,0)</f>
        <v>0</v>
      </c>
      <c r="U128" s="27">
        <f>VLOOKUP($A:$A,'3-Türkiye İhracat Göstergeleri'!$A:$P,8,0)</f>
        <v>0</v>
      </c>
      <c r="V128" s="27">
        <f>VLOOKUP($A:$A,'3-Türkiye İhracat Göstergeleri'!$A:$P,9,0)</f>
        <v>0</v>
      </c>
      <c r="W128" s="27">
        <f>VLOOKUP($A:$A,'3-Türkiye İhracat Göstergeleri'!$A:$P,10,0)</f>
        <v>0</v>
      </c>
      <c r="X128" s="27">
        <f>VLOOKUP($A:$A,'3-Türkiye İhracat Göstergeleri'!$A:$P,11,0)</f>
        <v>125</v>
      </c>
      <c r="Y128" s="27">
        <f>VLOOKUP($A:$A,'3-Türkiye İhracat Göstergeleri'!$A:$P,12,0)</f>
        <v>1.4817234195945973E-2</v>
      </c>
      <c r="Z128" s="27">
        <f>VLOOKUP($A:$A,'3-Türkiye İhracat Göstergeleri'!$A:$P,13,0)</f>
        <v>61</v>
      </c>
      <c r="AA128" s="27">
        <f>VLOOKUP($A:$A,'3-Türkiye İhracat Göstergeleri'!$A:$P,14,0)</f>
        <v>7733</v>
      </c>
      <c r="AB128" s="27" t="str">
        <f>VLOOKUP($A:$A,'3-Türkiye İhracat Göstergeleri'!$A:$P,15,0)</f>
        <v>0.38</v>
      </c>
      <c r="AC128" s="27">
        <f>VLOOKUP($A:$A,'3-Türkiye İhracat Göstergeleri'!$A:$P,16,0)</f>
        <v>25</v>
      </c>
      <c r="AD128" s="27">
        <f>VLOOKUP($A:$A,'4-Dünya İthalat Göstergeleri'!$A:$M,2,0)</f>
        <v>186</v>
      </c>
      <c r="AE128" s="28">
        <f>VLOOKUP($A:$A,'4-Dünya İthalat Göstergeleri'!$A:$M,3,0)</f>
        <v>-186</v>
      </c>
      <c r="AF128" s="39">
        <f>VLOOKUP($A:$A,'4-Dünya İthalat Göstergeleri'!$A:$M,4,0)</f>
        <v>77</v>
      </c>
      <c r="AG128" s="39" t="str">
        <f>VLOOKUP($A:$A,'4-Dünya İthalat Göstergeleri'!$A:$M,5,0)</f>
        <v>Tons</v>
      </c>
      <c r="AH128" s="39">
        <f>VLOOKUP($A:$A,'4-Dünya İthalat Göstergeleri'!$A:$M,6,0)</f>
        <v>2416</v>
      </c>
      <c r="AI128" s="27">
        <f>VLOOKUP($A:$A,'4-Dünya İthalat Göstergeleri'!$A:$M,7,0)</f>
        <v>61</v>
      </c>
      <c r="AJ128" s="27">
        <f>VLOOKUP($A:$A,'4-Dünya İthalat Göstergeleri'!$A:$M,8,0)</f>
        <v>41</v>
      </c>
      <c r="AK128" s="27">
        <f>VLOOKUP($A:$A,'4-Dünya İthalat Göstergeleri'!$A:$M,9,0)</f>
        <v>288</v>
      </c>
      <c r="AL128" s="27">
        <f>VLOOKUP($A:$A,'4-Dünya İthalat Göstergeleri'!$A:$M,10,0)</f>
        <v>1.4817234195945973E-2</v>
      </c>
      <c r="AM128" s="27">
        <f>VLOOKUP($A:$A,'4-Dünya İthalat Göstergeleri'!$A:$M,11,0)</f>
        <v>7733</v>
      </c>
      <c r="AN128" s="27" t="str">
        <f>VLOOKUP($A:$A,'4-Dünya İthalat Göstergeleri'!$A:$M,12,0)</f>
        <v>0.38</v>
      </c>
      <c r="AO128" s="27">
        <f>VLOOKUP($A:$A,'4-Dünya İthalat Göstergeleri'!$A:$M,13,0)</f>
        <v>45405</v>
      </c>
      <c r="AP128" s="13" t="e">
        <f>VLOOKUP($A:$A,'5-Dünya Yıllar İhracatı'!$A:$H,2,0)</f>
        <v>#N/A</v>
      </c>
      <c r="AQ128" s="9" t="e">
        <f>VLOOKUP($A:$A,'5-Dünya Yıllar İhracatı'!$A:$H,3,0)</f>
        <v>#N/A</v>
      </c>
      <c r="AR128" s="9" t="e">
        <f>VLOOKUP($A:$A,'5-Dünya Yıllar İhracatı'!$A:$H,4,0)</f>
        <v>#N/A</v>
      </c>
      <c r="AS128" s="9" t="e">
        <f>VLOOKUP($A:$A,'5-Dünya Yıllar İhracatı'!$A:$H,5,0)</f>
        <v>#N/A</v>
      </c>
      <c r="AT128" s="10" t="e">
        <f>VLOOKUP($A:$A,'5-Dünya Yıllar İhracatı'!$A:$H,6,0)</f>
        <v>#N/A</v>
      </c>
      <c r="AU128" s="10" t="e">
        <f>VLOOKUP($A:$A,'5-Dünya Yıllar İhracatı'!$A:$H,7,0)</f>
        <v>#N/A</v>
      </c>
      <c r="AV128" s="10" t="e">
        <f>VLOOKUP($A:$A,'5-Dünya Yıllar İhracatı'!$A:$H,8,0)</f>
        <v>#N/A</v>
      </c>
      <c r="AW128" s="11" t="e">
        <f>VLOOKUP($A:$A,'6-Türkiye Yıllar İhracatı'!$A:$H,2,0)</f>
        <v>#N/A</v>
      </c>
      <c r="AX128" s="11" t="e">
        <f>VLOOKUP($A:$A,'6-Türkiye Yıllar İhracatı'!$A:$H,3,0)</f>
        <v>#N/A</v>
      </c>
      <c r="AY128" s="11" t="e">
        <f>VLOOKUP($A:$A,'6-Türkiye Yıllar İhracatı'!$A:$H,4,0)</f>
        <v>#N/A</v>
      </c>
      <c r="AZ128" s="11" t="e">
        <f>VLOOKUP($A:$A,'6-Türkiye Yıllar İhracatı'!$A:$H,5,0)</f>
        <v>#N/A</v>
      </c>
      <c r="BA128" s="12" t="e">
        <f>VLOOKUP($A:$A,'6-Türkiye Yıllar İhracatı'!$A:$H,6,0)</f>
        <v>#N/A</v>
      </c>
      <c r="BB128" s="11" t="e">
        <f>VLOOKUP($A:$A,'6-Türkiye Yıllar İhracatı'!$A:$H,7,0)</f>
        <v>#N/A</v>
      </c>
      <c r="BC128" s="12" t="e">
        <f>VLOOKUP($A:$A,'6-Türkiye Yıllar İhracatı'!$A:$H,8,0)</f>
        <v>#N/A</v>
      </c>
      <c r="BD128" s="9" t="e">
        <f>VLOOKUP($A:$A,'7-Türkiye Çeyrek Yıllar İhracat'!$A:$G,2,0)</f>
        <v>#N/A</v>
      </c>
      <c r="BE128" s="9" t="e">
        <f>VLOOKUP($A:$A,'7-Türkiye Çeyrek Yıllar İhracat'!$A:$G,3,0)</f>
        <v>#N/A</v>
      </c>
      <c r="BF128" s="9" t="e">
        <f>VLOOKUP($A:$A,'7-Türkiye Çeyrek Yıllar İhracat'!$A:$G,4,0)</f>
        <v>#N/A</v>
      </c>
      <c r="BG128" s="9" t="e">
        <f>VLOOKUP($A:$A,'7-Türkiye Çeyrek Yıllar İhracat'!$A:$G,5,0)</f>
        <v>#N/A</v>
      </c>
      <c r="BH128" s="10" t="e">
        <f>VLOOKUP($A:$A,'7-Türkiye Çeyrek Yıllar İhracat'!$A:$G,6,0)</f>
        <v>#N/A</v>
      </c>
      <c r="BI128" s="12" t="e">
        <f>VLOOKUP($A:$A,'7-Türkiye Çeyrek Yıllar İhracat'!$A:$G,7,0)</f>
        <v>#N/A</v>
      </c>
      <c r="BJ128" s="11" t="e">
        <f>VLOOKUP($A:$A,'8-Türkiye Yıllar İhracat Birim '!$A:$H,2,0)</f>
        <v>#N/A</v>
      </c>
      <c r="BK128" s="11" t="e">
        <f>VLOOKUP($A:$A,'8-Türkiye Yıllar İhracat Birim '!$A:$H,3,0)</f>
        <v>#N/A</v>
      </c>
      <c r="BL128" s="11" t="e">
        <f>VLOOKUP($A:$A,'8-Türkiye Yıllar İhracat Birim '!$A:$H,4,0)</f>
        <v>#N/A</v>
      </c>
      <c r="BM128" s="11" t="e">
        <f>VLOOKUP($A:$A,'8-Türkiye Yıllar İhracat Birim '!$A:$H,5,0)</f>
        <v>#N/A</v>
      </c>
      <c r="BN128" s="11" t="e">
        <f>VLOOKUP($A:$A,'8-Türkiye Yıllar İhracat Birim '!$A:$H,6,0)</f>
        <v>#N/A</v>
      </c>
      <c r="BO128" s="11" t="e">
        <f>VLOOKUP($A:$A,'8-Türkiye Yıllar İhracat Birim '!$A:$H,7,0)</f>
        <v>#N/A</v>
      </c>
      <c r="BP128" s="12" t="e">
        <f>VLOOKUP($A:$A,'8-Türkiye Yıllar İhracat Birim '!$A:$H,8,0)</f>
        <v>#N/A</v>
      </c>
      <c r="BQ128" s="2">
        <f>VLOOKUP($A:$A,'9-Dünya Yıllar İthaları Birim F'!$A:$N,2,0)</f>
        <v>2438</v>
      </c>
      <c r="BR128" s="2" t="str">
        <f>VLOOKUP($A:$A,'9-Dünya Yıllar İthaları Birim F'!$A:$N,3,0)</f>
        <v>US Dollar/Tons</v>
      </c>
      <c r="BS128" s="2">
        <f>VLOOKUP($A:$A,'9-Dünya Yıllar İthaları Birim F'!$A:$N,4,0)</f>
        <v>750</v>
      </c>
      <c r="BT128" s="2" t="str">
        <f>VLOOKUP($A:$A,'9-Dünya Yıllar İthaları Birim F'!$A:$N,5,0)</f>
        <v>US Dollar/Tons</v>
      </c>
      <c r="BU128" s="2">
        <f>VLOOKUP($A:$A,'9-Dünya Yıllar İthaları Birim F'!$A:$N,6,0)</f>
        <v>1529</v>
      </c>
      <c r="BV128" s="2" t="str">
        <f>VLOOKUP($A:$A,'9-Dünya Yıllar İthaları Birim F'!$A:$N,7,0)</f>
        <v>US Dollar/Tons</v>
      </c>
      <c r="BW128" s="2">
        <f>VLOOKUP($A:$A,'9-Dünya Yıllar İthaları Birim F'!$A:$N,8,0)</f>
        <v>3000</v>
      </c>
      <c r="BX128" s="2" t="str">
        <f>VLOOKUP($A:$A,'9-Dünya Yıllar İthaları Birim F'!$A:$N,9,0)</f>
        <v>US Dollar/Tons</v>
      </c>
      <c r="BY128" s="2">
        <f>VLOOKUP($A:$A,'9-Dünya Yıllar İthaları Birim F'!$A:$N,10,0)</f>
        <v>2416</v>
      </c>
      <c r="BZ128" s="2" t="str">
        <f>VLOOKUP($A:$A,'9-Dünya Yıllar İthaları Birim F'!$A:$N,11,0)</f>
        <v>US Dollar/Tons</v>
      </c>
      <c r="CA128" s="2">
        <f>VLOOKUP($A:$A,'9-Dünya Yıllar İthaları Birim F'!$A:$N,12,0)</f>
        <v>186</v>
      </c>
      <c r="CB128" s="2">
        <f>VLOOKUP($A:$A,'9-Dünya Yıllar İthaları Birim F'!$A:$N,13,0)</f>
        <v>77</v>
      </c>
      <c r="CC128" s="2" t="str">
        <f>VLOOKUP($A:$A,'9-Dünya Yıllar İthaları Birim F'!$A:$N,14,0)</f>
        <v>Tons</v>
      </c>
    </row>
    <row r="129" spans="1:81" x14ac:dyDescent="0.3">
      <c r="A129" s="6" t="s">
        <v>138</v>
      </c>
      <c r="B129" s="11">
        <v>743</v>
      </c>
      <c r="C129" s="11">
        <v>773</v>
      </c>
      <c r="D129" s="11">
        <v>448</v>
      </c>
      <c r="E129" s="11">
        <v>250</v>
      </c>
      <c r="F129" s="50">
        <v>183</v>
      </c>
      <c r="G129" s="50">
        <f t="shared" si="2"/>
        <v>-26.8</v>
      </c>
      <c r="H129" s="50">
        <f t="shared" si="3"/>
        <v>1.4578304614869871E-2</v>
      </c>
      <c r="I129" s="9">
        <f>VLOOKUP($A:$A,'2-Dünya Çeyrek Yıllar İthalatı'!$A:$G,2,0)</f>
        <v>17</v>
      </c>
      <c r="J129" s="9">
        <f>VLOOKUP($A:$A,'2-Dünya Çeyrek Yıllar İthalatı'!$A:$G,3,0)</f>
        <v>120</v>
      </c>
      <c r="K129" s="9">
        <f>VLOOKUP($A:$A,'2-Dünya Çeyrek Yıllar İthalatı'!$A:$G,4,0)</f>
        <v>8</v>
      </c>
      <c r="L129" s="9">
        <f>VLOOKUP($A:$A,'2-Dünya Çeyrek Yıllar İthalatı'!$A:$G,5,0)</f>
        <v>23</v>
      </c>
      <c r="M129" s="10">
        <f>VLOOKUP($A:$A,'2-Dünya Çeyrek Yıllar İthalatı'!$A:$G,6,0)</f>
        <v>19</v>
      </c>
      <c r="N129" s="10">
        <f>VLOOKUP($A:$A,'2-Dünya Çeyrek Yıllar İthalatı'!$A:$G,7,0)</f>
        <v>11.76470588235294</v>
      </c>
      <c r="O129" s="6">
        <f>VLOOKUP($A:$A,'3-Türkiye İhracat Göstergeleri'!$A:$P,2,0)</f>
        <v>0</v>
      </c>
      <c r="P129" s="25">
        <f>VLOOKUP($A:$A,'3-Türkiye İhracat Göstergeleri'!$A:$P,3,0)</f>
        <v>0</v>
      </c>
      <c r="Q129" s="29">
        <f>VLOOKUP($A:$A,'3-Türkiye İhracat Göstergeleri'!$A:$P,4,0)</f>
        <v>0</v>
      </c>
      <c r="R129" s="25">
        <f>VLOOKUP($A:$A,'3-Türkiye İhracat Göstergeleri'!$A:$P,5,0)</f>
        <v>0</v>
      </c>
      <c r="S129" s="25">
        <f>VLOOKUP($A:$A,'3-Türkiye İhracat Göstergeleri'!$A:$P,6,0)</f>
        <v>0</v>
      </c>
      <c r="T129" s="25">
        <f>VLOOKUP($A:$A,'3-Türkiye İhracat Göstergeleri'!$A:$P,7,0)</f>
        <v>0</v>
      </c>
      <c r="U129" s="25">
        <f>VLOOKUP($A:$A,'3-Türkiye İhracat Göstergeleri'!$A:$P,8,0)</f>
        <v>0</v>
      </c>
      <c r="V129" s="25">
        <f>VLOOKUP($A:$A,'3-Türkiye İhracat Göstergeleri'!$A:$P,9,0)</f>
        <v>0</v>
      </c>
      <c r="W129" s="25">
        <f>VLOOKUP($A:$A,'3-Türkiye İhracat Göstergeleri'!$A:$P,10,0)</f>
        <v>0</v>
      </c>
      <c r="X129" s="25">
        <f>VLOOKUP($A:$A,'3-Türkiye İhracat Göstergeleri'!$A:$P,11,0)</f>
        <v>126</v>
      </c>
      <c r="Y129" s="25">
        <f>VLOOKUP($A:$A,'3-Türkiye İhracat Göstergeleri'!$A:$P,12,0)</f>
        <v>1.4578246547624263E-2</v>
      </c>
      <c r="Z129" s="25">
        <f>VLOOKUP($A:$A,'3-Türkiye İhracat Göstergeleri'!$A:$P,13,0)</f>
        <v>-33</v>
      </c>
      <c r="AA129" s="25">
        <f>VLOOKUP($A:$A,'3-Türkiye İhracat Göstergeleri'!$A:$P,14,0)</f>
        <v>615</v>
      </c>
      <c r="AB129" s="25" t="str">
        <f>VLOOKUP($A:$A,'3-Türkiye İhracat Göstergeleri'!$A:$P,15,0)</f>
        <v>0.4</v>
      </c>
      <c r="AC129" s="25">
        <f>VLOOKUP($A:$A,'3-Türkiye İhracat Göstergeleri'!$A:$P,16,0)</f>
        <v>0</v>
      </c>
      <c r="AD129" s="25">
        <f>VLOOKUP($A:$A,'4-Dünya İthalat Göstergeleri'!$A:$M,2,0)</f>
        <v>183</v>
      </c>
      <c r="AE129" s="29">
        <f>VLOOKUP($A:$A,'4-Dünya İthalat Göstergeleri'!$A:$M,3,0)</f>
        <v>-181</v>
      </c>
      <c r="AF129" s="25">
        <f>VLOOKUP($A:$A,'4-Dünya İthalat Göstergeleri'!$A:$M,4,0)</f>
        <v>37</v>
      </c>
      <c r="AG129" s="25" t="str">
        <f>VLOOKUP($A:$A,'4-Dünya İthalat Göstergeleri'!$A:$M,5,0)</f>
        <v>Tons</v>
      </c>
      <c r="AH129" s="25">
        <f>VLOOKUP($A:$A,'4-Dünya İthalat Göstergeleri'!$A:$M,6,0)</f>
        <v>4946</v>
      </c>
      <c r="AI129" s="25">
        <f>VLOOKUP($A:$A,'4-Dünya İthalat Göstergeleri'!$A:$M,7,0)</f>
        <v>-33</v>
      </c>
      <c r="AJ129" s="25">
        <f>VLOOKUP($A:$A,'4-Dünya İthalat Göstergeleri'!$A:$M,8,0)</f>
        <v>-25</v>
      </c>
      <c r="AK129" s="25">
        <f>VLOOKUP($A:$A,'4-Dünya İthalat Göstergeleri'!$A:$M,9,0)</f>
        <v>-27</v>
      </c>
      <c r="AL129" s="25">
        <f>VLOOKUP($A:$A,'4-Dünya İthalat Göstergeleri'!$A:$M,10,0)</f>
        <v>1.4578246547624263E-2</v>
      </c>
      <c r="AM129" s="25">
        <f>VLOOKUP($A:$A,'4-Dünya İthalat Göstergeleri'!$A:$M,11,0)</f>
        <v>615</v>
      </c>
      <c r="AN129" s="25" t="str">
        <f>VLOOKUP($A:$A,'4-Dünya İthalat Göstergeleri'!$A:$M,12,0)</f>
        <v>0.4</v>
      </c>
      <c r="AO129" s="25">
        <f>VLOOKUP($A:$A,'4-Dünya İthalat Göstergeleri'!$A:$M,13,0)</f>
        <v>45506</v>
      </c>
      <c r="AP129" s="16">
        <f>VLOOKUP($A:$A,'5-Dünya Yıllar İhracatı'!$A:$H,2,0)</f>
        <v>4</v>
      </c>
      <c r="AQ129" s="16">
        <f>VLOOKUP($A:$A,'5-Dünya Yıllar İhracatı'!$A:$H,3,0)</f>
        <v>1</v>
      </c>
      <c r="AR129" s="16">
        <f>VLOOKUP($A:$A,'5-Dünya Yıllar İhracatı'!$A:$H,4,0)</f>
        <v>0</v>
      </c>
      <c r="AS129" s="16">
        <f>VLOOKUP($A:$A,'5-Dünya Yıllar İhracatı'!$A:$H,5,0)</f>
        <v>0</v>
      </c>
      <c r="AT129" s="17">
        <f>VLOOKUP($A:$A,'5-Dünya Yıllar İhracatı'!$A:$H,6,0)</f>
        <v>2</v>
      </c>
      <c r="AU129" s="17">
        <f>VLOOKUP($A:$A,'5-Dünya Yıllar İhracatı'!$A:$H,7,0)</f>
        <v>100</v>
      </c>
      <c r="AV129" s="17">
        <f>VLOOKUP($A:$A,'5-Dünya Yıllar İhracatı'!$A:$H,8,0)</f>
        <v>1.8480547837360089E-4</v>
      </c>
      <c r="AW129" s="9" t="e">
        <f>VLOOKUP($A:$A,'6-Türkiye Yıllar İhracatı'!$A:$H,2,0)</f>
        <v>#N/A</v>
      </c>
      <c r="AX129" s="9" t="e">
        <f>VLOOKUP($A:$A,'6-Türkiye Yıllar İhracatı'!$A:$H,3,0)</f>
        <v>#N/A</v>
      </c>
      <c r="AY129" s="9" t="e">
        <f>VLOOKUP($A:$A,'6-Türkiye Yıllar İhracatı'!$A:$H,4,0)</f>
        <v>#N/A</v>
      </c>
      <c r="AZ129" s="9" t="e">
        <f>VLOOKUP($A:$A,'6-Türkiye Yıllar İhracatı'!$A:$H,5,0)</f>
        <v>#N/A</v>
      </c>
      <c r="BA129" s="10" t="e">
        <f>VLOOKUP($A:$A,'6-Türkiye Yıllar İhracatı'!$A:$H,6,0)</f>
        <v>#N/A</v>
      </c>
      <c r="BB129" s="9" t="e">
        <f>VLOOKUP($A:$A,'6-Türkiye Yıllar İhracatı'!$A:$H,7,0)</f>
        <v>#N/A</v>
      </c>
      <c r="BC129" s="10" t="e">
        <f>VLOOKUP($A:$A,'6-Türkiye Yıllar İhracatı'!$A:$H,8,0)</f>
        <v>#N/A</v>
      </c>
      <c r="BD129" s="11" t="e">
        <f>VLOOKUP($A:$A,'7-Türkiye Çeyrek Yıllar İhracat'!$A:$G,2,0)</f>
        <v>#N/A</v>
      </c>
      <c r="BE129" s="11" t="e">
        <f>VLOOKUP($A:$A,'7-Türkiye Çeyrek Yıllar İhracat'!$A:$G,3,0)</f>
        <v>#N/A</v>
      </c>
      <c r="BF129" s="11" t="e">
        <f>VLOOKUP($A:$A,'7-Türkiye Çeyrek Yıllar İhracat'!$A:$G,4,0)</f>
        <v>#N/A</v>
      </c>
      <c r="BG129" s="11" t="e">
        <f>VLOOKUP($A:$A,'7-Türkiye Çeyrek Yıllar İhracat'!$A:$G,5,0)</f>
        <v>#N/A</v>
      </c>
      <c r="BH129" s="12" t="e">
        <f>VLOOKUP($A:$A,'7-Türkiye Çeyrek Yıllar İhracat'!$A:$G,6,0)</f>
        <v>#N/A</v>
      </c>
      <c r="BI129" s="12" t="e">
        <f>VLOOKUP($A:$A,'7-Türkiye Çeyrek Yıllar İhracat'!$A:$G,7,0)</f>
        <v>#N/A</v>
      </c>
      <c r="BJ129" s="9" t="e">
        <f>VLOOKUP($A:$A,'8-Türkiye Yıllar İhracat Birim '!$A:$H,2,0)</f>
        <v>#N/A</v>
      </c>
      <c r="BK129" s="9" t="e">
        <f>VLOOKUP($A:$A,'8-Türkiye Yıllar İhracat Birim '!$A:$H,3,0)</f>
        <v>#N/A</v>
      </c>
      <c r="BL129" s="9" t="e">
        <f>VLOOKUP($A:$A,'8-Türkiye Yıllar İhracat Birim '!$A:$H,4,0)</f>
        <v>#N/A</v>
      </c>
      <c r="BM129" s="9" t="e">
        <f>VLOOKUP($A:$A,'8-Türkiye Yıllar İhracat Birim '!$A:$H,5,0)</f>
        <v>#N/A</v>
      </c>
      <c r="BN129" s="9" t="e">
        <f>VLOOKUP($A:$A,'8-Türkiye Yıllar İhracat Birim '!$A:$H,6,0)</f>
        <v>#N/A</v>
      </c>
      <c r="BO129" s="9" t="e">
        <f>VLOOKUP($A:$A,'8-Türkiye Yıllar İhracat Birim '!$A:$H,7,0)</f>
        <v>#N/A</v>
      </c>
      <c r="BP129" s="10" t="e">
        <f>VLOOKUP($A:$A,'8-Türkiye Yıllar İhracat Birim '!$A:$H,8,0)</f>
        <v>#N/A</v>
      </c>
      <c r="BQ129" s="2">
        <f>VLOOKUP($A:$A,'9-Dünya Yıllar İthaları Birim F'!$A:$N,2,0)</f>
        <v>7430</v>
      </c>
      <c r="BR129" s="2" t="str">
        <f>VLOOKUP($A:$A,'9-Dünya Yıllar İthaları Birim F'!$A:$N,3,0)</f>
        <v>US Dollar/Tons</v>
      </c>
      <c r="BS129" s="2">
        <f>VLOOKUP($A:$A,'9-Dünya Yıllar İthaları Birim F'!$A:$N,4,0)</f>
        <v>3664</v>
      </c>
      <c r="BT129" s="2" t="str">
        <f>VLOOKUP($A:$A,'9-Dünya Yıllar İthaları Birim F'!$A:$N,5,0)</f>
        <v>US Dollar/Tons</v>
      </c>
      <c r="BU129" s="2">
        <f>VLOOKUP($A:$A,'9-Dünya Yıllar İthaları Birim F'!$A:$N,6,0)</f>
        <v>3090</v>
      </c>
      <c r="BV129" s="2" t="str">
        <f>VLOOKUP($A:$A,'9-Dünya Yıllar İthaları Birim F'!$A:$N,7,0)</f>
        <v>US Dollar/Tons</v>
      </c>
      <c r="BW129" s="2">
        <f>VLOOKUP($A:$A,'9-Dünya Yıllar İthaları Birim F'!$A:$N,8,0)</f>
        <v>2717</v>
      </c>
      <c r="BX129" s="2" t="str">
        <f>VLOOKUP($A:$A,'9-Dünya Yıllar İthaları Birim F'!$A:$N,9,0)</f>
        <v>US Dollar/Tons</v>
      </c>
      <c r="BY129" s="2">
        <f>VLOOKUP($A:$A,'9-Dünya Yıllar İthaları Birim F'!$A:$N,10,0)</f>
        <v>4946</v>
      </c>
      <c r="BZ129" s="2" t="str">
        <f>VLOOKUP($A:$A,'9-Dünya Yıllar İthaları Birim F'!$A:$N,11,0)</f>
        <v>US Dollar/Tons</v>
      </c>
      <c r="CA129" s="2">
        <f>VLOOKUP($A:$A,'9-Dünya Yıllar İthaları Birim F'!$A:$N,12,0)</f>
        <v>183</v>
      </c>
      <c r="CB129" s="2">
        <f>VLOOKUP($A:$A,'9-Dünya Yıllar İthaları Birim F'!$A:$N,13,0)</f>
        <v>37</v>
      </c>
      <c r="CC129" s="2" t="str">
        <f>VLOOKUP($A:$A,'9-Dünya Yıllar İthaları Birim F'!$A:$N,14,0)</f>
        <v>Tons</v>
      </c>
    </row>
    <row r="130" spans="1:81" x14ac:dyDescent="0.3">
      <c r="A130" s="8" t="s">
        <v>139</v>
      </c>
      <c r="B130" s="9">
        <v>425</v>
      </c>
      <c r="C130" s="9">
        <v>341</v>
      </c>
      <c r="D130" s="9">
        <v>318</v>
      </c>
      <c r="E130" s="9">
        <v>747</v>
      </c>
      <c r="F130" s="49">
        <v>174</v>
      </c>
      <c r="G130" s="49">
        <f t="shared" si="2"/>
        <v>-76.706827309236942</v>
      </c>
      <c r="H130" s="49">
        <f t="shared" si="3"/>
        <v>1.3861338814138565E-2</v>
      </c>
      <c r="I130" s="11">
        <f>VLOOKUP($A:$A,'2-Dünya Çeyrek Yıllar İthalatı'!$A:$G,2,0)</f>
        <v>53</v>
      </c>
      <c r="J130" s="11">
        <f>VLOOKUP($A:$A,'2-Dünya Çeyrek Yıllar İthalatı'!$A:$G,3,0)</f>
        <v>18</v>
      </c>
      <c r="K130" s="11">
        <f>VLOOKUP($A:$A,'2-Dünya Çeyrek Yıllar İthalatı'!$A:$G,4,0)</f>
        <v>14</v>
      </c>
      <c r="L130" s="11">
        <f>VLOOKUP($A:$A,'2-Dünya Çeyrek Yıllar İthalatı'!$A:$G,5,0)</f>
        <v>3</v>
      </c>
      <c r="M130" s="12">
        <f>VLOOKUP($A:$A,'2-Dünya Çeyrek Yıllar İthalatı'!$A:$G,6,0)</f>
        <v>0</v>
      </c>
      <c r="N130" s="12">
        <f>VLOOKUP($A:$A,'2-Dünya Çeyrek Yıllar İthalatı'!$A:$G,7,0)</f>
        <v>-100</v>
      </c>
      <c r="O130" s="8">
        <f>VLOOKUP($A:$A,'3-Türkiye İhracat Göstergeleri'!$A:$P,2,0)</f>
        <v>0</v>
      </c>
      <c r="P130" s="27">
        <f>VLOOKUP($A:$A,'3-Türkiye İhracat Göstergeleri'!$A:$P,3,0)</f>
        <v>0</v>
      </c>
      <c r="Q130" s="27">
        <f>VLOOKUP($A:$A,'3-Türkiye İhracat Göstergeleri'!$A:$P,4,0)</f>
        <v>0</v>
      </c>
      <c r="R130" s="27">
        <f>VLOOKUP($A:$A,'3-Türkiye İhracat Göstergeleri'!$A:$P,5,0)</f>
        <v>0</v>
      </c>
      <c r="S130" s="27">
        <f>VLOOKUP($A:$A,'3-Türkiye İhracat Göstergeleri'!$A:$P,6,0)</f>
        <v>0</v>
      </c>
      <c r="T130" s="27">
        <f>VLOOKUP($A:$A,'3-Türkiye İhracat Göstergeleri'!$A:$P,7,0)</f>
        <v>0</v>
      </c>
      <c r="U130" s="27">
        <f>VLOOKUP($A:$A,'3-Türkiye İhracat Göstergeleri'!$A:$P,8,0)</f>
        <v>0</v>
      </c>
      <c r="V130" s="27">
        <f>VLOOKUP($A:$A,'3-Türkiye İhracat Göstergeleri'!$A:$P,9,0)</f>
        <v>0</v>
      </c>
      <c r="W130" s="27">
        <f>VLOOKUP($A:$A,'3-Türkiye İhracat Göstergeleri'!$A:$P,10,0)</f>
        <v>0</v>
      </c>
      <c r="X130" s="27">
        <f>VLOOKUP($A:$A,'3-Türkiye İhracat Göstergeleri'!$A:$P,11,0)</f>
        <v>127</v>
      </c>
      <c r="Y130" s="27">
        <f>VLOOKUP($A:$A,'3-Türkiye İhracat Göstergeleri'!$A:$P,12,0)</f>
        <v>1.3861283602659136E-2</v>
      </c>
      <c r="Z130" s="27">
        <f>VLOOKUP($A:$A,'3-Türkiye İhracat Göstergeleri'!$A:$P,13,0)</f>
        <v>-10</v>
      </c>
      <c r="AA130" s="27">
        <f>VLOOKUP($A:$A,'3-Türkiye İhracat Göstergeleri'!$A:$P,14,0)</f>
        <v>803</v>
      </c>
      <c r="AB130" s="27" t="str">
        <f>VLOOKUP($A:$A,'3-Türkiye İhracat Göstergeleri'!$A:$P,15,0)</f>
        <v>0.98</v>
      </c>
      <c r="AC130" s="27">
        <f>VLOOKUP($A:$A,'3-Türkiye İhracat Göstergeleri'!$A:$P,16,0)</f>
        <v>20</v>
      </c>
      <c r="AD130" s="27">
        <f>VLOOKUP($A:$A,'4-Dünya İthalat Göstergeleri'!$A:$M,2,0)</f>
        <v>174</v>
      </c>
      <c r="AE130" s="28">
        <f>VLOOKUP($A:$A,'4-Dünya İthalat Göstergeleri'!$A:$M,3,0)</f>
        <v>-174</v>
      </c>
      <c r="AF130" s="27">
        <f>VLOOKUP($A:$A,'4-Dünya İthalat Göstergeleri'!$A:$M,4,0)</f>
        <v>56</v>
      </c>
      <c r="AG130" s="27" t="str">
        <f>VLOOKUP($A:$A,'4-Dünya İthalat Göstergeleri'!$A:$M,5,0)</f>
        <v>Tons</v>
      </c>
      <c r="AH130" s="27">
        <f>VLOOKUP($A:$A,'4-Dünya İthalat Göstergeleri'!$A:$M,6,0)</f>
        <v>3107</v>
      </c>
      <c r="AI130" s="27">
        <f>VLOOKUP($A:$A,'4-Dünya İthalat Göstergeleri'!$A:$M,7,0)</f>
        <v>-10</v>
      </c>
      <c r="AJ130" s="27">
        <f>VLOOKUP($A:$A,'4-Dünya İthalat Göstergeleri'!$A:$M,8,0)</f>
        <v>-15</v>
      </c>
      <c r="AK130" s="27">
        <f>VLOOKUP($A:$A,'4-Dünya İthalat Göstergeleri'!$A:$M,9,0)</f>
        <v>-77</v>
      </c>
      <c r="AL130" s="27">
        <f>VLOOKUP($A:$A,'4-Dünya İthalat Göstergeleri'!$A:$M,10,0)</f>
        <v>1.3861283602659136E-2</v>
      </c>
      <c r="AM130" s="27">
        <f>VLOOKUP($A:$A,'4-Dünya İthalat Göstergeleri'!$A:$M,11,0)</f>
        <v>803</v>
      </c>
      <c r="AN130" s="27" t="str">
        <f>VLOOKUP($A:$A,'4-Dünya İthalat Göstergeleri'!$A:$M,12,0)</f>
        <v>0.98</v>
      </c>
      <c r="AO130" s="27">
        <f>VLOOKUP($A:$A,'4-Dünya İthalat Göstergeleri'!$A:$M,13,0)</f>
        <v>45522</v>
      </c>
      <c r="AP130" s="7">
        <f>VLOOKUP($A:$A,'5-Dünya Yıllar İhracatı'!$A:$H,2,0)</f>
        <v>0</v>
      </c>
      <c r="AQ130" s="7">
        <f>VLOOKUP($A:$A,'5-Dünya Yıllar İhracatı'!$A:$H,3,0)</f>
        <v>4</v>
      </c>
      <c r="AR130" s="7">
        <f>VLOOKUP($A:$A,'5-Dünya Yıllar İhracatı'!$A:$H,4,0)</f>
        <v>4</v>
      </c>
      <c r="AS130" s="7">
        <f>VLOOKUP($A:$A,'5-Dünya Yıllar İhracatı'!$A:$H,5,0)</f>
        <v>0</v>
      </c>
      <c r="AT130" s="7">
        <f>VLOOKUP($A:$A,'5-Dünya Yıllar İhracatı'!$A:$H,6,0)</f>
        <v>0</v>
      </c>
      <c r="AU130" s="7">
        <f>VLOOKUP($A:$A,'5-Dünya Yıllar İhracatı'!$A:$H,7,0)</f>
        <v>100</v>
      </c>
      <c r="AV130" s="7">
        <f>VLOOKUP($A:$A,'5-Dünya Yıllar İhracatı'!$A:$H,8,0)</f>
        <v>0</v>
      </c>
      <c r="AW130" s="11" t="e">
        <f>VLOOKUP($A:$A,'6-Türkiye Yıllar İhracatı'!$A:$H,2,0)</f>
        <v>#N/A</v>
      </c>
      <c r="AX130" s="11" t="e">
        <f>VLOOKUP($A:$A,'6-Türkiye Yıllar İhracatı'!$A:$H,3,0)</f>
        <v>#N/A</v>
      </c>
      <c r="AY130" s="11" t="e">
        <f>VLOOKUP($A:$A,'6-Türkiye Yıllar İhracatı'!$A:$H,4,0)</f>
        <v>#N/A</v>
      </c>
      <c r="AZ130" s="11" t="e">
        <f>VLOOKUP($A:$A,'6-Türkiye Yıllar İhracatı'!$A:$H,5,0)</f>
        <v>#N/A</v>
      </c>
      <c r="BA130" s="12" t="e">
        <f>VLOOKUP($A:$A,'6-Türkiye Yıllar İhracatı'!$A:$H,6,0)</f>
        <v>#N/A</v>
      </c>
      <c r="BB130" s="11" t="e">
        <f>VLOOKUP($A:$A,'6-Türkiye Yıllar İhracatı'!$A:$H,7,0)</f>
        <v>#N/A</v>
      </c>
      <c r="BC130" s="12" t="e">
        <f>VLOOKUP($A:$A,'6-Türkiye Yıllar İhracatı'!$A:$H,8,0)</f>
        <v>#N/A</v>
      </c>
      <c r="BD130" s="9" t="e">
        <f>VLOOKUP($A:$A,'7-Türkiye Çeyrek Yıllar İhracat'!$A:$G,2,0)</f>
        <v>#N/A</v>
      </c>
      <c r="BE130" s="9" t="e">
        <f>VLOOKUP($A:$A,'7-Türkiye Çeyrek Yıllar İhracat'!$A:$G,3,0)</f>
        <v>#N/A</v>
      </c>
      <c r="BF130" s="9" t="e">
        <f>VLOOKUP($A:$A,'7-Türkiye Çeyrek Yıllar İhracat'!$A:$G,4,0)</f>
        <v>#N/A</v>
      </c>
      <c r="BG130" s="9" t="e">
        <f>VLOOKUP($A:$A,'7-Türkiye Çeyrek Yıllar İhracat'!$A:$G,5,0)</f>
        <v>#N/A</v>
      </c>
      <c r="BH130" s="10" t="e">
        <f>VLOOKUP($A:$A,'7-Türkiye Çeyrek Yıllar İhracat'!$A:$G,6,0)</f>
        <v>#N/A</v>
      </c>
      <c r="BI130" s="12" t="e">
        <f>VLOOKUP($A:$A,'7-Türkiye Çeyrek Yıllar İhracat'!$A:$G,7,0)</f>
        <v>#N/A</v>
      </c>
      <c r="BJ130" s="11" t="e">
        <f>VLOOKUP($A:$A,'8-Türkiye Yıllar İhracat Birim '!$A:$H,2,0)</f>
        <v>#N/A</v>
      </c>
      <c r="BK130" s="11" t="e">
        <f>VLOOKUP($A:$A,'8-Türkiye Yıllar İhracat Birim '!$A:$H,3,0)</f>
        <v>#N/A</v>
      </c>
      <c r="BL130" s="11" t="e">
        <f>VLOOKUP($A:$A,'8-Türkiye Yıllar İhracat Birim '!$A:$H,4,0)</f>
        <v>#N/A</v>
      </c>
      <c r="BM130" s="11" t="e">
        <f>VLOOKUP($A:$A,'8-Türkiye Yıllar İhracat Birim '!$A:$H,5,0)</f>
        <v>#N/A</v>
      </c>
      <c r="BN130" s="11" t="e">
        <f>VLOOKUP($A:$A,'8-Türkiye Yıllar İhracat Birim '!$A:$H,6,0)</f>
        <v>#N/A</v>
      </c>
      <c r="BO130" s="11" t="e">
        <f>VLOOKUP($A:$A,'8-Türkiye Yıllar İhracat Birim '!$A:$H,7,0)</f>
        <v>#N/A</v>
      </c>
      <c r="BP130" s="12" t="e">
        <f>VLOOKUP($A:$A,'8-Türkiye Yıllar İhracat Birim '!$A:$H,8,0)</f>
        <v>#N/A</v>
      </c>
      <c r="BQ130" s="2">
        <f>VLOOKUP($A:$A,'9-Dünya Yıllar İthaları Birim F'!$A:$N,2,0)</f>
        <v>2261</v>
      </c>
      <c r="BR130" s="2" t="str">
        <f>VLOOKUP($A:$A,'9-Dünya Yıllar İthaları Birim F'!$A:$N,3,0)</f>
        <v>US Dollar/Tons</v>
      </c>
      <c r="BS130" s="2">
        <f>VLOOKUP($A:$A,'9-Dünya Yıllar İthaları Birim F'!$A:$N,4,0)</f>
        <v>1722</v>
      </c>
      <c r="BT130" s="2" t="str">
        <f>VLOOKUP($A:$A,'9-Dünya Yıllar İthaları Birim F'!$A:$N,5,0)</f>
        <v>US Dollar/Tons</v>
      </c>
      <c r="BU130" s="2">
        <f>VLOOKUP($A:$A,'9-Dünya Yıllar İthaları Birim F'!$A:$N,6,0)</f>
        <v>2672</v>
      </c>
      <c r="BV130" s="2" t="str">
        <f>VLOOKUP($A:$A,'9-Dünya Yıllar İthaları Birim F'!$A:$N,7,0)</f>
        <v>US Dollar/Tons</v>
      </c>
      <c r="BW130" s="2">
        <f>VLOOKUP($A:$A,'9-Dünya Yıllar İthaları Birim F'!$A:$N,8,0)</f>
        <v>1631</v>
      </c>
      <c r="BX130" s="2" t="str">
        <f>VLOOKUP($A:$A,'9-Dünya Yıllar İthaları Birim F'!$A:$N,9,0)</f>
        <v>US Dollar/Tons</v>
      </c>
      <c r="BY130" s="2">
        <f>VLOOKUP($A:$A,'9-Dünya Yıllar İthaları Birim F'!$A:$N,10,0)</f>
        <v>3107</v>
      </c>
      <c r="BZ130" s="2" t="str">
        <f>VLOOKUP($A:$A,'9-Dünya Yıllar İthaları Birim F'!$A:$N,11,0)</f>
        <v>US Dollar/Tons</v>
      </c>
      <c r="CA130" s="2">
        <f>VLOOKUP($A:$A,'9-Dünya Yıllar İthaları Birim F'!$A:$N,12,0)</f>
        <v>174</v>
      </c>
      <c r="CB130" s="2">
        <f>VLOOKUP($A:$A,'9-Dünya Yıllar İthaları Birim F'!$A:$N,13,0)</f>
        <v>56</v>
      </c>
      <c r="CC130" s="2" t="str">
        <f>VLOOKUP($A:$A,'9-Dünya Yıllar İthaları Birim F'!$A:$N,14,0)</f>
        <v>Tons</v>
      </c>
    </row>
    <row r="131" spans="1:81" x14ac:dyDescent="0.3">
      <c r="A131" s="6" t="s">
        <v>140</v>
      </c>
      <c r="B131" s="11">
        <v>111</v>
      </c>
      <c r="C131" s="11">
        <v>111</v>
      </c>
      <c r="D131" s="11">
        <v>97</v>
      </c>
      <c r="E131" s="11">
        <v>23</v>
      </c>
      <c r="F131" s="50">
        <v>170</v>
      </c>
      <c r="G131" s="50">
        <f t="shared" si="2"/>
        <v>639.13043478260875</v>
      </c>
      <c r="H131" s="50">
        <f t="shared" si="3"/>
        <v>1.3542687347146875E-2</v>
      </c>
      <c r="I131" s="9" t="e">
        <f>VLOOKUP($A:$A,'2-Dünya Çeyrek Yıllar İthalatı'!$A:$G,2,0)</f>
        <v>#N/A</v>
      </c>
      <c r="J131" s="9" t="e">
        <f>VLOOKUP($A:$A,'2-Dünya Çeyrek Yıllar İthalatı'!$A:$G,3,0)</f>
        <v>#N/A</v>
      </c>
      <c r="K131" s="9" t="e">
        <f>VLOOKUP($A:$A,'2-Dünya Çeyrek Yıllar İthalatı'!$A:$G,4,0)</f>
        <v>#N/A</v>
      </c>
      <c r="L131" s="9" t="e">
        <f>VLOOKUP($A:$A,'2-Dünya Çeyrek Yıllar İthalatı'!$A:$G,5,0)</f>
        <v>#N/A</v>
      </c>
      <c r="M131" s="10" t="e">
        <f>VLOOKUP($A:$A,'2-Dünya Çeyrek Yıllar İthalatı'!$A:$G,6,0)</f>
        <v>#N/A</v>
      </c>
      <c r="N131" s="10" t="e">
        <f>VLOOKUP($A:$A,'2-Dünya Çeyrek Yıllar İthalatı'!$A:$G,7,0)</f>
        <v>#N/A</v>
      </c>
      <c r="O131" s="6">
        <f>VLOOKUP($A:$A,'3-Türkiye İhracat Göstergeleri'!$A:$P,2,0)</f>
        <v>0</v>
      </c>
      <c r="P131" s="25">
        <f>VLOOKUP($A:$A,'3-Türkiye İhracat Göstergeleri'!$A:$P,3,0)</f>
        <v>0</v>
      </c>
      <c r="Q131" s="25">
        <f>VLOOKUP($A:$A,'3-Türkiye İhracat Göstergeleri'!$A:$P,4,0)</f>
        <v>0</v>
      </c>
      <c r="R131" s="25">
        <f>VLOOKUP($A:$A,'3-Türkiye İhracat Göstergeleri'!$A:$P,5,0)</f>
        <v>0</v>
      </c>
      <c r="S131" s="25">
        <f>VLOOKUP($A:$A,'3-Türkiye İhracat Göstergeleri'!$A:$P,6,0)</f>
        <v>0</v>
      </c>
      <c r="T131" s="25">
        <f>VLOOKUP($A:$A,'3-Türkiye İhracat Göstergeleri'!$A:$P,7,0)</f>
        <v>0</v>
      </c>
      <c r="U131" s="25">
        <f>VLOOKUP($A:$A,'3-Türkiye İhracat Göstergeleri'!$A:$P,8,0)</f>
        <v>0</v>
      </c>
      <c r="V131" s="25">
        <f>VLOOKUP($A:$A,'3-Türkiye İhracat Göstergeleri'!$A:$P,9,0)</f>
        <v>0</v>
      </c>
      <c r="W131" s="25">
        <f>VLOOKUP($A:$A,'3-Türkiye İhracat Göstergeleri'!$A:$P,10,0)</f>
        <v>0</v>
      </c>
      <c r="X131" s="25">
        <f>VLOOKUP($A:$A,'3-Türkiye İhracat Göstergeleri'!$A:$P,11,0)</f>
        <v>128</v>
      </c>
      <c r="Y131" s="25">
        <f>VLOOKUP($A:$A,'3-Türkiye İhracat Göstergeleri'!$A:$P,12,0)</f>
        <v>1.3542633404896857E-2</v>
      </c>
      <c r="Z131" s="25">
        <f>VLOOKUP($A:$A,'3-Türkiye İhracat Göstergeleri'!$A:$P,13,0)</f>
        <v>-7</v>
      </c>
      <c r="AA131" s="25">
        <f>VLOOKUP($A:$A,'3-Türkiye İhracat Göstergeleri'!$A:$P,14,0)</f>
        <v>1489</v>
      </c>
      <c r="AB131" s="25" t="str">
        <f>VLOOKUP($A:$A,'3-Türkiye İhracat Göstergeleri'!$A:$P,15,0)</f>
        <v>0.96</v>
      </c>
      <c r="AC131" s="25">
        <f>VLOOKUP($A:$A,'3-Türkiye İhracat Göstergeleri'!$A:$P,16,0)</f>
        <v>20</v>
      </c>
      <c r="AD131" s="25">
        <f>VLOOKUP($A:$A,'4-Dünya İthalat Göstergeleri'!$A:$M,2,0)</f>
        <v>170</v>
      </c>
      <c r="AE131" s="29">
        <f>VLOOKUP($A:$A,'4-Dünya İthalat Göstergeleri'!$A:$M,3,0)</f>
        <v>-166</v>
      </c>
      <c r="AF131" s="25">
        <f>VLOOKUP($A:$A,'4-Dünya İthalat Göstergeleri'!$A:$M,4,0)</f>
        <v>54</v>
      </c>
      <c r="AG131" s="25" t="str">
        <f>VLOOKUP($A:$A,'4-Dünya İthalat Göstergeleri'!$A:$M,5,0)</f>
        <v>Tons</v>
      </c>
      <c r="AH131" s="25">
        <f>VLOOKUP($A:$A,'4-Dünya İthalat Göstergeleri'!$A:$M,6,0)</f>
        <v>3148</v>
      </c>
      <c r="AI131" s="25">
        <f>VLOOKUP($A:$A,'4-Dünya İthalat Göstergeleri'!$A:$M,7,0)</f>
        <v>-7</v>
      </c>
      <c r="AJ131" s="25">
        <f>VLOOKUP($A:$A,'4-Dünya İthalat Göstergeleri'!$A:$M,8,0)</f>
        <v>-10</v>
      </c>
      <c r="AK131" s="25">
        <f>VLOOKUP($A:$A,'4-Dünya İthalat Göstergeleri'!$A:$M,9,0)</f>
        <v>642</v>
      </c>
      <c r="AL131" s="25">
        <f>VLOOKUP($A:$A,'4-Dünya İthalat Göstergeleri'!$A:$M,10,0)</f>
        <v>1.3542633404896857E-2</v>
      </c>
      <c r="AM131" s="25">
        <f>VLOOKUP($A:$A,'4-Dünya İthalat Göstergeleri'!$A:$M,11,0)</f>
        <v>1489</v>
      </c>
      <c r="AN131" s="25" t="str">
        <f>VLOOKUP($A:$A,'4-Dünya İthalat Göstergeleri'!$A:$M,12,0)</f>
        <v>0.96</v>
      </c>
      <c r="AO131" s="25">
        <f>VLOOKUP($A:$A,'4-Dünya İthalat Göstergeleri'!$A:$M,13,0)</f>
        <v>45369</v>
      </c>
      <c r="AP131" s="9">
        <f>VLOOKUP($A:$A,'5-Dünya Yıllar İhracatı'!$A:$H,2,0)</f>
        <v>2</v>
      </c>
      <c r="AQ131" s="9">
        <f>VLOOKUP($A:$A,'5-Dünya Yıllar İhracatı'!$A:$H,3,0)</f>
        <v>0</v>
      </c>
      <c r="AR131" s="9">
        <f>VLOOKUP($A:$A,'5-Dünya Yıllar İhracatı'!$A:$H,4,0)</f>
        <v>16</v>
      </c>
      <c r="AS131" s="9">
        <f>VLOOKUP($A:$A,'5-Dünya Yıllar İhracatı'!$A:$H,5,0)</f>
        <v>6</v>
      </c>
      <c r="AT131" s="10">
        <f>VLOOKUP($A:$A,'5-Dünya Yıllar İhracatı'!$A:$H,6,0)</f>
        <v>4</v>
      </c>
      <c r="AU131" s="10">
        <f>VLOOKUP($A:$A,'5-Dünya Yıllar İhracatı'!$A:$H,7,0)</f>
        <v>-33.333333333333329</v>
      </c>
      <c r="AV131" s="10">
        <f>VLOOKUP($A:$A,'5-Dünya Yıllar İhracatı'!$A:$H,8,0)</f>
        <v>3.6961095674720179E-4</v>
      </c>
      <c r="AW131" s="9" t="e">
        <f>VLOOKUP($A:$A,'6-Türkiye Yıllar İhracatı'!$A:$H,2,0)</f>
        <v>#N/A</v>
      </c>
      <c r="AX131" s="9" t="e">
        <f>VLOOKUP($A:$A,'6-Türkiye Yıllar İhracatı'!$A:$H,3,0)</f>
        <v>#N/A</v>
      </c>
      <c r="AY131" s="9" t="e">
        <f>VLOOKUP($A:$A,'6-Türkiye Yıllar İhracatı'!$A:$H,4,0)</f>
        <v>#N/A</v>
      </c>
      <c r="AZ131" s="9" t="e">
        <f>VLOOKUP($A:$A,'6-Türkiye Yıllar İhracatı'!$A:$H,5,0)</f>
        <v>#N/A</v>
      </c>
      <c r="BA131" s="10" t="e">
        <f>VLOOKUP($A:$A,'6-Türkiye Yıllar İhracatı'!$A:$H,6,0)</f>
        <v>#N/A</v>
      </c>
      <c r="BB131" s="9" t="e">
        <f>VLOOKUP($A:$A,'6-Türkiye Yıllar İhracatı'!$A:$H,7,0)</f>
        <v>#N/A</v>
      </c>
      <c r="BC131" s="10" t="e">
        <f>VLOOKUP($A:$A,'6-Türkiye Yıllar İhracatı'!$A:$H,8,0)</f>
        <v>#N/A</v>
      </c>
      <c r="BD131" s="11" t="e">
        <f>VLOOKUP($A:$A,'7-Türkiye Çeyrek Yıllar İhracat'!$A:$G,2,0)</f>
        <v>#N/A</v>
      </c>
      <c r="BE131" s="11" t="e">
        <f>VLOOKUP($A:$A,'7-Türkiye Çeyrek Yıllar İhracat'!$A:$G,3,0)</f>
        <v>#N/A</v>
      </c>
      <c r="BF131" s="11" t="e">
        <f>VLOOKUP($A:$A,'7-Türkiye Çeyrek Yıllar İhracat'!$A:$G,4,0)</f>
        <v>#N/A</v>
      </c>
      <c r="BG131" s="11" t="e">
        <f>VLOOKUP($A:$A,'7-Türkiye Çeyrek Yıllar İhracat'!$A:$G,5,0)</f>
        <v>#N/A</v>
      </c>
      <c r="BH131" s="12" t="e">
        <f>VLOOKUP($A:$A,'7-Türkiye Çeyrek Yıllar İhracat'!$A:$G,6,0)</f>
        <v>#N/A</v>
      </c>
      <c r="BI131" s="12" t="e">
        <f>VLOOKUP($A:$A,'7-Türkiye Çeyrek Yıllar İhracat'!$A:$G,7,0)</f>
        <v>#N/A</v>
      </c>
      <c r="BJ131" s="9" t="e">
        <f>VLOOKUP($A:$A,'8-Türkiye Yıllar İhracat Birim '!$A:$H,2,0)</f>
        <v>#N/A</v>
      </c>
      <c r="BK131" s="9" t="e">
        <f>VLOOKUP($A:$A,'8-Türkiye Yıllar İhracat Birim '!$A:$H,3,0)</f>
        <v>#N/A</v>
      </c>
      <c r="BL131" s="9" t="e">
        <f>VLOOKUP($A:$A,'8-Türkiye Yıllar İhracat Birim '!$A:$H,4,0)</f>
        <v>#N/A</v>
      </c>
      <c r="BM131" s="9" t="e">
        <f>VLOOKUP($A:$A,'8-Türkiye Yıllar İhracat Birim '!$A:$H,5,0)</f>
        <v>#N/A</v>
      </c>
      <c r="BN131" s="9" t="e">
        <f>VLOOKUP($A:$A,'8-Türkiye Yıllar İhracat Birim '!$A:$H,6,0)</f>
        <v>#N/A</v>
      </c>
      <c r="BO131" s="9" t="e">
        <f>VLOOKUP($A:$A,'8-Türkiye Yıllar İhracat Birim '!$A:$H,7,0)</f>
        <v>#N/A</v>
      </c>
      <c r="BP131" s="10" t="e">
        <f>VLOOKUP($A:$A,'8-Türkiye Yıllar İhracat Birim '!$A:$H,8,0)</f>
        <v>#N/A</v>
      </c>
      <c r="BQ131" s="2">
        <f>VLOOKUP($A:$A,'9-Dünya Yıllar İthaları Birim F'!$A:$N,2,0)</f>
        <v>3171</v>
      </c>
      <c r="BR131" s="2" t="str">
        <f>VLOOKUP($A:$A,'9-Dünya Yıllar İthaları Birim F'!$A:$N,3,0)</f>
        <v>US Dollar/Tons</v>
      </c>
      <c r="BS131" s="2">
        <f>VLOOKUP($A:$A,'9-Dünya Yıllar İthaları Birim F'!$A:$N,4,0)</f>
        <v>1708</v>
      </c>
      <c r="BT131" s="2" t="str">
        <f>VLOOKUP($A:$A,'9-Dünya Yıllar İthaları Birim F'!$A:$N,5,0)</f>
        <v>US Dollar/Tons</v>
      </c>
      <c r="BU131" s="2">
        <f>VLOOKUP($A:$A,'9-Dünya Yıllar İthaları Birim F'!$A:$N,6,0)</f>
        <v>4409</v>
      </c>
      <c r="BV131" s="2" t="str">
        <f>VLOOKUP($A:$A,'9-Dünya Yıllar İthaları Birim F'!$A:$N,7,0)</f>
        <v>US Dollar/Tons</v>
      </c>
      <c r="BW131" s="2">
        <f>VLOOKUP($A:$A,'9-Dünya Yıllar İthaları Birim F'!$A:$N,8,0)</f>
        <v>2300</v>
      </c>
      <c r="BX131" s="2" t="str">
        <f>VLOOKUP($A:$A,'9-Dünya Yıllar İthaları Birim F'!$A:$N,9,0)</f>
        <v>US Dollar/Tons</v>
      </c>
      <c r="BY131" s="2">
        <f>VLOOKUP($A:$A,'9-Dünya Yıllar İthaları Birim F'!$A:$N,10,0)</f>
        <v>3148</v>
      </c>
      <c r="BZ131" s="2" t="str">
        <f>VLOOKUP($A:$A,'9-Dünya Yıllar İthaları Birim F'!$A:$N,11,0)</f>
        <v>US Dollar/Tons</v>
      </c>
      <c r="CA131" s="2">
        <f>VLOOKUP($A:$A,'9-Dünya Yıllar İthaları Birim F'!$A:$N,12,0)</f>
        <v>170</v>
      </c>
      <c r="CB131" s="2">
        <f>VLOOKUP($A:$A,'9-Dünya Yıllar İthaları Birim F'!$A:$N,13,0)</f>
        <v>54</v>
      </c>
      <c r="CC131" s="2" t="str">
        <f>VLOOKUP($A:$A,'9-Dünya Yıllar İthaları Birim F'!$A:$N,14,0)</f>
        <v>Tons</v>
      </c>
    </row>
    <row r="132" spans="1:81" x14ac:dyDescent="0.3">
      <c r="A132" s="8" t="s">
        <v>141</v>
      </c>
      <c r="B132" s="9">
        <v>63</v>
      </c>
      <c r="C132" s="9">
        <v>66</v>
      </c>
      <c r="D132" s="9">
        <v>93</v>
      </c>
      <c r="E132" s="9">
        <v>98</v>
      </c>
      <c r="F132" s="49">
        <v>163</v>
      </c>
      <c r="G132" s="49">
        <f t="shared" ref="G132:G195" si="4">IF(E132=0,100,(F132-E132)/E132*100)</f>
        <v>66.326530612244895</v>
      </c>
      <c r="H132" s="49">
        <f t="shared" ref="H132:H195" si="5">(F132/$F$3)*100</f>
        <v>1.2985047279911417E-2</v>
      </c>
      <c r="I132" s="11" t="e">
        <f>VLOOKUP($A:$A,'2-Dünya Çeyrek Yıllar İthalatı'!$A:$G,2,0)</f>
        <v>#N/A</v>
      </c>
      <c r="J132" s="11" t="e">
        <f>VLOOKUP($A:$A,'2-Dünya Çeyrek Yıllar İthalatı'!$A:$G,3,0)</f>
        <v>#N/A</v>
      </c>
      <c r="K132" s="11" t="e">
        <f>VLOOKUP($A:$A,'2-Dünya Çeyrek Yıllar İthalatı'!$A:$G,4,0)</f>
        <v>#N/A</v>
      </c>
      <c r="L132" s="11" t="e">
        <f>VLOOKUP($A:$A,'2-Dünya Çeyrek Yıllar İthalatı'!$A:$G,5,0)</f>
        <v>#N/A</v>
      </c>
      <c r="M132" s="12" t="e">
        <f>VLOOKUP($A:$A,'2-Dünya Çeyrek Yıllar İthalatı'!$A:$G,6,0)</f>
        <v>#N/A</v>
      </c>
      <c r="N132" s="12" t="e">
        <f>VLOOKUP($A:$A,'2-Dünya Çeyrek Yıllar İthalatı'!$A:$G,7,0)</f>
        <v>#N/A</v>
      </c>
      <c r="O132" s="8">
        <f>VLOOKUP($A:$A,'3-Türkiye İhracat Göstergeleri'!$A:$P,2,0)</f>
        <v>0</v>
      </c>
      <c r="P132" s="27">
        <f>VLOOKUP($A:$A,'3-Türkiye İhracat Göstergeleri'!$A:$P,3,0)</f>
        <v>0</v>
      </c>
      <c r="Q132" s="27">
        <f>VLOOKUP($A:$A,'3-Türkiye İhracat Göstergeleri'!$A:$P,4,0)</f>
        <v>0</v>
      </c>
      <c r="R132" s="27">
        <f>VLOOKUP($A:$A,'3-Türkiye İhracat Göstergeleri'!$A:$P,5,0)</f>
        <v>0</v>
      </c>
      <c r="S132" s="27">
        <f>VLOOKUP($A:$A,'3-Türkiye İhracat Göstergeleri'!$A:$P,6,0)</f>
        <v>0</v>
      </c>
      <c r="T132" s="27">
        <f>VLOOKUP($A:$A,'3-Türkiye İhracat Göstergeleri'!$A:$P,7,0)</f>
        <v>0</v>
      </c>
      <c r="U132" s="27">
        <f>VLOOKUP($A:$A,'3-Türkiye İhracat Göstergeleri'!$A:$P,8,0)</f>
        <v>0</v>
      </c>
      <c r="V132" s="27">
        <f>VLOOKUP($A:$A,'3-Türkiye İhracat Göstergeleri'!$A:$P,9,0)</f>
        <v>0</v>
      </c>
      <c r="W132" s="27">
        <f>VLOOKUP($A:$A,'3-Türkiye İhracat Göstergeleri'!$A:$P,10,0)</f>
        <v>0</v>
      </c>
      <c r="X132" s="27">
        <f>VLOOKUP($A:$A,'3-Türkiye İhracat Göstergeleri'!$A:$P,11,0)</f>
        <v>129</v>
      </c>
      <c r="Y132" s="27">
        <f>VLOOKUP($A:$A,'3-Türkiye İhracat Göstergeleri'!$A:$P,12,0)</f>
        <v>1.298499555881287E-2</v>
      </c>
      <c r="Z132" s="27">
        <f>VLOOKUP($A:$A,'3-Türkiye İhracat Göstergeleri'!$A:$P,13,0)</f>
        <v>26</v>
      </c>
      <c r="AA132" s="27">
        <f>VLOOKUP($A:$A,'3-Türkiye İhracat Göstergeleri'!$A:$P,14,0)</f>
        <v>3082</v>
      </c>
      <c r="AB132" s="27" t="str">
        <f>VLOOKUP($A:$A,'3-Türkiye İhracat Göstergeleri'!$A:$P,15,0)</f>
        <v>0.21</v>
      </c>
      <c r="AC132" s="27">
        <f>VLOOKUP($A:$A,'3-Türkiye İhracat Göstergeleri'!$A:$P,16,0)</f>
        <v>0</v>
      </c>
      <c r="AD132" s="27">
        <f>VLOOKUP($A:$A,'4-Dünya İthalat Göstergeleri'!$A:$M,2,0)</f>
        <v>163</v>
      </c>
      <c r="AE132" s="28">
        <f>VLOOKUP($A:$A,'4-Dünya İthalat Göstergeleri'!$A:$M,3,0)</f>
        <v>-161</v>
      </c>
      <c r="AF132" s="27">
        <f>VLOOKUP($A:$A,'4-Dünya İthalat Göstergeleri'!$A:$M,4,0)</f>
        <v>35</v>
      </c>
      <c r="AG132" s="27" t="str">
        <f>VLOOKUP($A:$A,'4-Dünya İthalat Göstergeleri'!$A:$M,5,0)</f>
        <v>Tons</v>
      </c>
      <c r="AH132" s="27">
        <f>VLOOKUP($A:$A,'4-Dünya İthalat Göstergeleri'!$A:$M,6,0)</f>
        <v>4657</v>
      </c>
      <c r="AI132" s="27">
        <f>VLOOKUP($A:$A,'4-Dünya İthalat Göstergeleri'!$A:$M,7,0)</f>
        <v>26</v>
      </c>
      <c r="AJ132" s="27">
        <f>VLOOKUP($A:$A,'4-Dünya İthalat Göstergeleri'!$A:$M,8,0)</f>
        <v>24</v>
      </c>
      <c r="AK132" s="27">
        <f>VLOOKUP($A:$A,'4-Dünya İthalat Göstergeleri'!$A:$M,9,0)</f>
        <v>66</v>
      </c>
      <c r="AL132" s="27">
        <f>VLOOKUP($A:$A,'4-Dünya İthalat Göstergeleri'!$A:$M,10,0)</f>
        <v>1.298499555881287E-2</v>
      </c>
      <c r="AM132" s="27">
        <f>VLOOKUP($A:$A,'4-Dünya İthalat Göstergeleri'!$A:$M,11,0)</f>
        <v>3082</v>
      </c>
      <c r="AN132" s="27" t="str">
        <f>VLOOKUP($A:$A,'4-Dünya İthalat Göstergeleri'!$A:$M,12,0)</f>
        <v>0.21</v>
      </c>
      <c r="AO132" s="27" t="str">
        <f>VLOOKUP($A:$A,'4-Dünya İthalat Göstergeleri'!$A:$M,13,0)</f>
        <v>0.6</v>
      </c>
      <c r="AP132" s="11">
        <f>VLOOKUP($A:$A,'5-Dünya Yıllar İhracatı'!$A:$H,2,0)</f>
        <v>0</v>
      </c>
      <c r="AQ132" s="11">
        <f>VLOOKUP($A:$A,'5-Dünya Yıllar İhracatı'!$A:$H,3,0)</f>
        <v>0</v>
      </c>
      <c r="AR132" s="11">
        <f>VLOOKUP($A:$A,'5-Dünya Yıllar İhracatı'!$A:$H,4,0)</f>
        <v>0</v>
      </c>
      <c r="AS132" s="11">
        <f>VLOOKUP($A:$A,'5-Dünya Yıllar İhracatı'!$A:$H,5,0)</f>
        <v>0</v>
      </c>
      <c r="AT132" s="12">
        <f>VLOOKUP($A:$A,'5-Dünya Yıllar İhracatı'!$A:$H,6,0)</f>
        <v>2</v>
      </c>
      <c r="AU132" s="12">
        <f>VLOOKUP($A:$A,'5-Dünya Yıllar İhracatı'!$A:$H,7,0)</f>
        <v>100</v>
      </c>
      <c r="AV132" s="12">
        <f>VLOOKUP($A:$A,'5-Dünya Yıllar İhracatı'!$A:$H,8,0)</f>
        <v>1.8480547837360089E-4</v>
      </c>
      <c r="AW132" s="11" t="e">
        <f>VLOOKUP($A:$A,'6-Türkiye Yıllar İhracatı'!$A:$H,2,0)</f>
        <v>#N/A</v>
      </c>
      <c r="AX132" s="11" t="e">
        <f>VLOOKUP($A:$A,'6-Türkiye Yıllar İhracatı'!$A:$H,3,0)</f>
        <v>#N/A</v>
      </c>
      <c r="AY132" s="11" t="e">
        <f>VLOOKUP($A:$A,'6-Türkiye Yıllar İhracatı'!$A:$H,4,0)</f>
        <v>#N/A</v>
      </c>
      <c r="AZ132" s="11" t="e">
        <f>VLOOKUP($A:$A,'6-Türkiye Yıllar İhracatı'!$A:$H,5,0)</f>
        <v>#N/A</v>
      </c>
      <c r="BA132" s="12" t="e">
        <f>VLOOKUP($A:$A,'6-Türkiye Yıllar İhracatı'!$A:$H,6,0)</f>
        <v>#N/A</v>
      </c>
      <c r="BB132" s="11" t="e">
        <f>VLOOKUP($A:$A,'6-Türkiye Yıllar İhracatı'!$A:$H,7,0)</f>
        <v>#N/A</v>
      </c>
      <c r="BC132" s="12" t="e">
        <f>VLOOKUP($A:$A,'6-Türkiye Yıllar İhracatı'!$A:$H,8,0)</f>
        <v>#N/A</v>
      </c>
      <c r="BD132" s="9" t="e">
        <f>VLOOKUP($A:$A,'7-Türkiye Çeyrek Yıllar İhracat'!$A:$G,2,0)</f>
        <v>#N/A</v>
      </c>
      <c r="BE132" s="9" t="e">
        <f>VLOOKUP($A:$A,'7-Türkiye Çeyrek Yıllar İhracat'!$A:$G,3,0)</f>
        <v>#N/A</v>
      </c>
      <c r="BF132" s="9" t="e">
        <f>VLOOKUP($A:$A,'7-Türkiye Çeyrek Yıllar İhracat'!$A:$G,4,0)</f>
        <v>#N/A</v>
      </c>
      <c r="BG132" s="9" t="e">
        <f>VLOOKUP($A:$A,'7-Türkiye Çeyrek Yıllar İhracat'!$A:$G,5,0)</f>
        <v>#N/A</v>
      </c>
      <c r="BH132" s="10" t="e">
        <f>VLOOKUP($A:$A,'7-Türkiye Çeyrek Yıllar İhracat'!$A:$G,6,0)</f>
        <v>#N/A</v>
      </c>
      <c r="BI132" s="12" t="e">
        <f>VLOOKUP($A:$A,'7-Türkiye Çeyrek Yıllar İhracat'!$A:$G,7,0)</f>
        <v>#N/A</v>
      </c>
      <c r="BJ132" s="11" t="e">
        <f>VLOOKUP($A:$A,'8-Türkiye Yıllar İhracat Birim '!$A:$H,2,0)</f>
        <v>#N/A</v>
      </c>
      <c r="BK132" s="11" t="e">
        <f>VLOOKUP($A:$A,'8-Türkiye Yıllar İhracat Birim '!$A:$H,3,0)</f>
        <v>#N/A</v>
      </c>
      <c r="BL132" s="11" t="e">
        <f>VLOOKUP($A:$A,'8-Türkiye Yıllar İhracat Birim '!$A:$H,4,0)</f>
        <v>#N/A</v>
      </c>
      <c r="BM132" s="11" t="e">
        <f>VLOOKUP($A:$A,'8-Türkiye Yıllar İhracat Birim '!$A:$H,5,0)</f>
        <v>#N/A</v>
      </c>
      <c r="BN132" s="11" t="e">
        <f>VLOOKUP($A:$A,'8-Türkiye Yıllar İhracat Birim '!$A:$H,6,0)</f>
        <v>#N/A</v>
      </c>
      <c r="BO132" s="11" t="e">
        <f>VLOOKUP($A:$A,'8-Türkiye Yıllar İhracat Birim '!$A:$H,7,0)</f>
        <v>#N/A</v>
      </c>
      <c r="BP132" s="12" t="e">
        <f>VLOOKUP($A:$A,'8-Türkiye Yıllar İhracat Birim '!$A:$H,8,0)</f>
        <v>#N/A</v>
      </c>
      <c r="BQ132" s="2">
        <f>VLOOKUP($A:$A,'9-Dünya Yıllar İthaları Birim F'!$A:$N,2,0)</f>
        <v>4500</v>
      </c>
      <c r="BR132" s="2" t="str">
        <f>VLOOKUP($A:$A,'9-Dünya Yıllar İthaları Birim F'!$A:$N,3,0)</f>
        <v>US Dollar/Tons</v>
      </c>
      <c r="BS132" s="2">
        <f>VLOOKUP($A:$A,'9-Dünya Yıllar İthaları Birim F'!$A:$N,4,0)</f>
        <v>4714</v>
      </c>
      <c r="BT132" s="2" t="str">
        <f>VLOOKUP($A:$A,'9-Dünya Yıllar İthaları Birim F'!$A:$N,5,0)</f>
        <v>US Dollar/Tons</v>
      </c>
      <c r="BU132" s="2">
        <f>VLOOKUP($A:$A,'9-Dünya Yıllar İthaları Birim F'!$A:$N,6,0)</f>
        <v>4043</v>
      </c>
      <c r="BV132" s="2" t="str">
        <f>VLOOKUP($A:$A,'9-Dünya Yıllar İthaları Birim F'!$A:$N,7,0)</f>
        <v>US Dollar/Tons</v>
      </c>
      <c r="BW132" s="2">
        <f>VLOOKUP($A:$A,'9-Dünya Yıllar İthaları Birim F'!$A:$N,8,0)</f>
        <v>4900</v>
      </c>
      <c r="BX132" s="2" t="str">
        <f>VLOOKUP($A:$A,'9-Dünya Yıllar İthaları Birim F'!$A:$N,9,0)</f>
        <v>US Dollar/Tons</v>
      </c>
      <c r="BY132" s="2">
        <f>VLOOKUP($A:$A,'9-Dünya Yıllar İthaları Birim F'!$A:$N,10,0)</f>
        <v>4657</v>
      </c>
      <c r="BZ132" s="2" t="str">
        <f>VLOOKUP($A:$A,'9-Dünya Yıllar İthaları Birim F'!$A:$N,11,0)</f>
        <v>US Dollar/Tons</v>
      </c>
      <c r="CA132" s="2">
        <f>VLOOKUP($A:$A,'9-Dünya Yıllar İthaları Birim F'!$A:$N,12,0)</f>
        <v>163</v>
      </c>
      <c r="CB132" s="2">
        <f>VLOOKUP($A:$A,'9-Dünya Yıllar İthaları Birim F'!$A:$N,13,0)</f>
        <v>35</v>
      </c>
      <c r="CC132" s="2" t="str">
        <f>VLOOKUP($A:$A,'9-Dünya Yıllar İthaları Birim F'!$A:$N,14,0)</f>
        <v>Tons</v>
      </c>
    </row>
    <row r="133" spans="1:81" x14ac:dyDescent="0.3">
      <c r="A133" s="6" t="s">
        <v>142</v>
      </c>
      <c r="B133" s="11">
        <v>194</v>
      </c>
      <c r="C133" s="11">
        <v>206</v>
      </c>
      <c r="D133" s="11">
        <v>207</v>
      </c>
      <c r="E133" s="11">
        <v>82</v>
      </c>
      <c r="F133" s="50">
        <v>162</v>
      </c>
      <c r="G133" s="50">
        <f t="shared" si="4"/>
        <v>97.560975609756099</v>
      </c>
      <c r="H133" s="50">
        <f t="shared" si="5"/>
        <v>1.2905384413163492E-2</v>
      </c>
      <c r="I133" s="9" t="e">
        <f>VLOOKUP($A:$A,'2-Dünya Çeyrek Yıllar İthalatı'!$A:$G,2,0)</f>
        <v>#N/A</v>
      </c>
      <c r="J133" s="9" t="e">
        <f>VLOOKUP($A:$A,'2-Dünya Çeyrek Yıllar İthalatı'!$A:$G,3,0)</f>
        <v>#N/A</v>
      </c>
      <c r="K133" s="9" t="e">
        <f>VLOOKUP($A:$A,'2-Dünya Çeyrek Yıllar İthalatı'!$A:$G,4,0)</f>
        <v>#N/A</v>
      </c>
      <c r="L133" s="9" t="e">
        <f>VLOOKUP($A:$A,'2-Dünya Çeyrek Yıllar İthalatı'!$A:$G,5,0)</f>
        <v>#N/A</v>
      </c>
      <c r="M133" s="10" t="e">
        <f>VLOOKUP($A:$A,'2-Dünya Çeyrek Yıllar İthalatı'!$A:$G,6,0)</f>
        <v>#N/A</v>
      </c>
      <c r="N133" s="10" t="e">
        <f>VLOOKUP($A:$A,'2-Dünya Çeyrek Yıllar İthalatı'!$A:$G,7,0)</f>
        <v>#N/A</v>
      </c>
      <c r="O133" s="6">
        <f>VLOOKUP($A:$A,'3-Türkiye İhracat Göstergeleri'!$A:$P,2,0)</f>
        <v>20</v>
      </c>
      <c r="P133" s="25">
        <f>VLOOKUP($A:$A,'3-Türkiye İhracat Göstergeleri'!$A:$P,3,0)</f>
        <v>20</v>
      </c>
      <c r="Q133" s="25">
        <f>VLOOKUP($A:$A,'3-Türkiye İhracat Göstergeleri'!$A:$P,4,0)</f>
        <v>2.6394277720590179E-2</v>
      </c>
      <c r="R133" s="25">
        <f>VLOOKUP($A:$A,'3-Türkiye İhracat Göstergeleri'!$A:$P,5,0)</f>
        <v>8</v>
      </c>
      <c r="S133" s="25" t="str">
        <f>VLOOKUP($A:$A,'3-Türkiye İhracat Göstergeleri'!$A:$P,6,0)</f>
        <v>Tons</v>
      </c>
      <c r="T133" s="25">
        <f>VLOOKUP($A:$A,'3-Türkiye İhracat Göstergeleri'!$A:$P,7,0)</f>
        <v>2500</v>
      </c>
      <c r="U133" s="25">
        <f>VLOOKUP($A:$A,'3-Türkiye İhracat Göstergeleri'!$A:$P,8,0)</f>
        <v>17</v>
      </c>
      <c r="V133" s="25">
        <f>VLOOKUP($A:$A,'3-Türkiye İhracat Göstergeleri'!$A:$P,9,0)</f>
        <v>29</v>
      </c>
      <c r="W133" s="25">
        <f>VLOOKUP($A:$A,'3-Türkiye İhracat Göstergeleri'!$A:$P,10,0)</f>
        <v>11</v>
      </c>
      <c r="X133" s="25">
        <f>VLOOKUP($A:$A,'3-Türkiye İhracat Göstergeleri'!$A:$P,11,0)</f>
        <v>130</v>
      </c>
      <c r="Y133" s="25">
        <f>VLOOKUP($A:$A,'3-Türkiye İhracat Göstergeleri'!$A:$P,12,0)</f>
        <v>1.2905333009372298E-2</v>
      </c>
      <c r="Z133" s="25">
        <f>VLOOKUP($A:$A,'3-Türkiye İhracat Göstergeleri'!$A:$P,13,0)</f>
        <v>-12</v>
      </c>
      <c r="AA133" s="25">
        <f>VLOOKUP($A:$A,'3-Türkiye İhracat Göstergeleri'!$A:$P,14,0)</f>
        <v>1420</v>
      </c>
      <c r="AB133" s="25" t="str">
        <f>VLOOKUP($A:$A,'3-Türkiye İhracat Göstergeleri'!$A:$P,15,0)</f>
        <v>0.26</v>
      </c>
      <c r="AC133" s="25">
        <f>VLOOKUP($A:$A,'3-Türkiye İhracat Göstergeleri'!$A:$P,16,0)</f>
        <v>0</v>
      </c>
      <c r="AD133" s="25">
        <f>VLOOKUP($A:$A,'4-Dünya İthalat Göstergeleri'!$A:$M,2,0)</f>
        <v>162</v>
      </c>
      <c r="AE133" s="25">
        <f>VLOOKUP($A:$A,'4-Dünya İthalat Göstergeleri'!$A:$M,3,0)</f>
        <v>2888</v>
      </c>
      <c r="AF133" s="25">
        <f>VLOOKUP($A:$A,'4-Dünya İthalat Göstergeleri'!$A:$M,4,0)</f>
        <v>30</v>
      </c>
      <c r="AG133" s="25" t="str">
        <f>VLOOKUP($A:$A,'4-Dünya İthalat Göstergeleri'!$A:$M,5,0)</f>
        <v>Tons</v>
      </c>
      <c r="AH133" s="25">
        <f>VLOOKUP($A:$A,'4-Dünya İthalat Göstergeleri'!$A:$M,6,0)</f>
        <v>5400</v>
      </c>
      <c r="AI133" s="25">
        <f>VLOOKUP($A:$A,'4-Dünya İthalat Göstergeleri'!$A:$M,7,0)</f>
        <v>-12</v>
      </c>
      <c r="AJ133" s="25">
        <f>VLOOKUP($A:$A,'4-Dünya İthalat Göstergeleri'!$A:$M,8,0)</f>
        <v>-6</v>
      </c>
      <c r="AK133" s="25">
        <f>VLOOKUP($A:$A,'4-Dünya İthalat Göstergeleri'!$A:$M,9,0)</f>
        <v>98</v>
      </c>
      <c r="AL133" s="25">
        <f>VLOOKUP($A:$A,'4-Dünya İthalat Göstergeleri'!$A:$M,10,0)</f>
        <v>1.2905333009372298E-2</v>
      </c>
      <c r="AM133" s="25">
        <f>VLOOKUP($A:$A,'4-Dünya İthalat Göstergeleri'!$A:$M,11,0)</f>
        <v>1420</v>
      </c>
      <c r="AN133" s="25" t="str">
        <f>VLOOKUP($A:$A,'4-Dünya İthalat Göstergeleri'!$A:$M,12,0)</f>
        <v>0.26</v>
      </c>
      <c r="AO133" s="25">
        <f>VLOOKUP($A:$A,'4-Dünya İthalat Göstergeleri'!$A:$M,13,0)</f>
        <v>45359</v>
      </c>
      <c r="AP133" s="9">
        <f>VLOOKUP($A:$A,'5-Dünya Yıllar İhracatı'!$A:$H,2,0)</f>
        <v>2219</v>
      </c>
      <c r="AQ133" s="9">
        <f>VLOOKUP($A:$A,'5-Dünya Yıllar İhracatı'!$A:$H,3,0)</f>
        <v>3140</v>
      </c>
      <c r="AR133" s="9">
        <f>VLOOKUP($A:$A,'5-Dünya Yıllar İhracatı'!$A:$H,4,0)</f>
        <v>3660</v>
      </c>
      <c r="AS133" s="9">
        <f>VLOOKUP($A:$A,'5-Dünya Yıllar İhracatı'!$A:$H,5,0)</f>
        <v>4153</v>
      </c>
      <c r="AT133" s="10">
        <f>VLOOKUP($A:$A,'5-Dünya Yıllar İhracatı'!$A:$H,6,0)</f>
        <v>3050</v>
      </c>
      <c r="AU133" s="10">
        <f>VLOOKUP($A:$A,'5-Dünya Yıllar İhracatı'!$A:$H,7,0)</f>
        <v>-26.559113893570913</v>
      </c>
      <c r="AV133" s="10">
        <f>VLOOKUP($A:$A,'5-Dünya Yıllar İhracatı'!$A:$H,8,0)</f>
        <v>0.28182835451974136</v>
      </c>
      <c r="AW133" s="9">
        <f>VLOOKUP($A:$A,'6-Türkiye Yıllar İhracatı'!$A:$H,2,0)</f>
        <v>8</v>
      </c>
      <c r="AX133" s="9">
        <f>VLOOKUP($A:$A,'6-Türkiye Yıllar İhracatı'!$A:$H,3,0)</f>
        <v>21</v>
      </c>
      <c r="AY133" s="9">
        <f>VLOOKUP($A:$A,'6-Türkiye Yıllar İhracatı'!$A:$H,4,0)</f>
        <v>25</v>
      </c>
      <c r="AZ133" s="9">
        <f>VLOOKUP($A:$A,'6-Türkiye Yıllar İhracatı'!$A:$H,5,0)</f>
        <v>18</v>
      </c>
      <c r="BA133" s="10">
        <f>VLOOKUP($A:$A,'6-Türkiye Yıllar İhracatı'!$A:$H,6,0)</f>
        <v>20</v>
      </c>
      <c r="BB133" s="9">
        <f>VLOOKUP($A:$A,'6-Türkiye Yıllar İhracatı'!$A:$H,7,0)</f>
        <v>11.111111111111111</v>
      </c>
      <c r="BC133" s="10">
        <f>VLOOKUP($A:$A,'6-Türkiye Yıllar İhracatı'!$A:$H,8,0)</f>
        <v>2.6394277720590179E-2</v>
      </c>
      <c r="BD133" s="11">
        <f>VLOOKUP($A:$A,'7-Türkiye Çeyrek Yıllar İhracat'!$A:$G,2,0)</f>
        <v>13</v>
      </c>
      <c r="BE133" s="11">
        <f>VLOOKUP($A:$A,'7-Türkiye Çeyrek Yıllar İhracat'!$A:$G,3,0)</f>
        <v>0</v>
      </c>
      <c r="BF133" s="11">
        <f>VLOOKUP($A:$A,'7-Türkiye Çeyrek Yıllar İhracat'!$A:$G,4,0)</f>
        <v>37</v>
      </c>
      <c r="BG133" s="11">
        <f>VLOOKUP($A:$A,'7-Türkiye Çeyrek Yıllar İhracat'!$A:$G,5,0)</f>
        <v>29</v>
      </c>
      <c r="BH133" s="12">
        <f>VLOOKUP($A:$A,'7-Türkiye Çeyrek Yıllar İhracat'!$A:$G,6,0)</f>
        <v>0</v>
      </c>
      <c r="BI133" s="12">
        <f>VLOOKUP($A:$A,'7-Türkiye Çeyrek Yıllar İhracat'!$A:$G,7,0)</f>
        <v>-100</v>
      </c>
      <c r="BJ133" s="9">
        <f>VLOOKUP($A:$A,'8-Türkiye Yıllar İhracat Birim '!$A:$H,2,0)</f>
        <v>2667</v>
      </c>
      <c r="BK133" s="9">
        <f>VLOOKUP($A:$A,'8-Türkiye Yıllar İhracat Birim '!$A:$H,3,0)</f>
        <v>5250</v>
      </c>
      <c r="BL133" s="9">
        <f>VLOOKUP($A:$A,'8-Türkiye Yıllar İhracat Birim '!$A:$H,4,0)</f>
        <v>8333</v>
      </c>
      <c r="BM133" s="9">
        <f>VLOOKUP($A:$A,'8-Türkiye Yıllar İhracat Birim '!$A:$H,5,0)</f>
        <v>2571</v>
      </c>
      <c r="BN133" s="9">
        <f>VLOOKUP($A:$A,'8-Türkiye Yıllar İhracat Birim '!$A:$H,6,0)</f>
        <v>2500</v>
      </c>
      <c r="BO133" s="9">
        <f>VLOOKUP($A:$A,'8-Türkiye Yıllar İhracat Birim '!$A:$H,7,0)</f>
        <v>20</v>
      </c>
      <c r="BP133" s="10">
        <f>VLOOKUP($A:$A,'8-Türkiye Yıllar İhracat Birim '!$A:$H,8,0)</f>
        <v>8</v>
      </c>
      <c r="BQ133" s="2">
        <f>VLOOKUP($A:$A,'9-Dünya Yıllar İthaları Birim F'!$A:$N,2,0)</f>
        <v>7185</v>
      </c>
      <c r="BR133" s="2" t="str">
        <f>VLOOKUP($A:$A,'9-Dünya Yıllar İthaları Birim F'!$A:$N,3,0)</f>
        <v>US Dollar/Tons</v>
      </c>
      <c r="BS133" s="2">
        <f>VLOOKUP($A:$A,'9-Dünya Yıllar İthaları Birim F'!$A:$N,4,0)</f>
        <v>6645</v>
      </c>
      <c r="BT133" s="2" t="str">
        <f>VLOOKUP($A:$A,'9-Dünya Yıllar İthaları Birim F'!$A:$N,5,0)</f>
        <v>US Dollar/Tons</v>
      </c>
      <c r="BU133" s="2">
        <f>VLOOKUP($A:$A,'9-Dünya Yıllar İthaları Birim F'!$A:$N,6,0)</f>
        <v>11500</v>
      </c>
      <c r="BV133" s="2" t="str">
        <f>VLOOKUP($A:$A,'9-Dünya Yıllar İthaları Birim F'!$A:$N,7,0)</f>
        <v>US Dollar/Tons</v>
      </c>
      <c r="BW133" s="2">
        <f>VLOOKUP($A:$A,'9-Dünya Yıllar İthaları Birim F'!$A:$N,8,0)</f>
        <v>6308</v>
      </c>
      <c r="BX133" s="2" t="str">
        <f>VLOOKUP($A:$A,'9-Dünya Yıllar İthaları Birim F'!$A:$N,9,0)</f>
        <v>US Dollar/Tons</v>
      </c>
      <c r="BY133" s="2">
        <f>VLOOKUP($A:$A,'9-Dünya Yıllar İthaları Birim F'!$A:$N,10,0)</f>
        <v>5400</v>
      </c>
      <c r="BZ133" s="2" t="str">
        <f>VLOOKUP($A:$A,'9-Dünya Yıllar İthaları Birim F'!$A:$N,11,0)</f>
        <v>US Dollar/Tons</v>
      </c>
      <c r="CA133" s="2">
        <f>VLOOKUP($A:$A,'9-Dünya Yıllar İthaları Birim F'!$A:$N,12,0)</f>
        <v>162</v>
      </c>
      <c r="CB133" s="2">
        <f>VLOOKUP($A:$A,'9-Dünya Yıllar İthaları Birim F'!$A:$N,13,0)</f>
        <v>30</v>
      </c>
      <c r="CC133" s="2" t="str">
        <f>VLOOKUP($A:$A,'9-Dünya Yıllar İthaları Birim F'!$A:$N,14,0)</f>
        <v>Tons</v>
      </c>
    </row>
    <row r="134" spans="1:81" x14ac:dyDescent="0.3">
      <c r="A134" s="8" t="s">
        <v>143</v>
      </c>
      <c r="B134" s="13">
        <v>55</v>
      </c>
      <c r="C134" s="13">
        <v>58</v>
      </c>
      <c r="D134" s="13">
        <v>180</v>
      </c>
      <c r="E134" s="13">
        <v>192</v>
      </c>
      <c r="F134" s="51">
        <v>158</v>
      </c>
      <c r="G134" s="51">
        <f t="shared" si="4"/>
        <v>-17.708333333333336</v>
      </c>
      <c r="H134" s="51">
        <f t="shared" si="5"/>
        <v>1.2586732946171802E-2</v>
      </c>
      <c r="I134" s="11" t="e">
        <f>VLOOKUP($A:$A,'2-Dünya Çeyrek Yıllar İthalatı'!$A:$G,2,0)</f>
        <v>#N/A</v>
      </c>
      <c r="J134" s="11" t="e">
        <f>VLOOKUP($A:$A,'2-Dünya Çeyrek Yıllar İthalatı'!$A:$G,3,0)</f>
        <v>#N/A</v>
      </c>
      <c r="K134" s="11" t="e">
        <f>VLOOKUP($A:$A,'2-Dünya Çeyrek Yıllar İthalatı'!$A:$G,4,0)</f>
        <v>#N/A</v>
      </c>
      <c r="L134" s="11" t="e">
        <f>VLOOKUP($A:$A,'2-Dünya Çeyrek Yıllar İthalatı'!$A:$G,5,0)</f>
        <v>#N/A</v>
      </c>
      <c r="M134" s="12" t="e">
        <f>VLOOKUP($A:$A,'2-Dünya Çeyrek Yıllar İthalatı'!$A:$G,6,0)</f>
        <v>#N/A</v>
      </c>
      <c r="N134" s="12" t="e">
        <f>VLOOKUP($A:$A,'2-Dünya Çeyrek Yıllar İthalatı'!$A:$G,7,0)</f>
        <v>#N/A</v>
      </c>
      <c r="O134" s="8">
        <f>VLOOKUP($A:$A,'3-Türkiye İhracat Göstergeleri'!$A:$P,2,0)</f>
        <v>0</v>
      </c>
      <c r="P134" s="27">
        <f>VLOOKUP($A:$A,'3-Türkiye İhracat Göstergeleri'!$A:$P,3,0)</f>
        <v>0</v>
      </c>
      <c r="Q134" s="28">
        <f>VLOOKUP($A:$A,'3-Türkiye İhracat Göstergeleri'!$A:$P,4,0)</f>
        <v>0</v>
      </c>
      <c r="R134" s="27">
        <f>VLOOKUP($A:$A,'3-Türkiye İhracat Göstergeleri'!$A:$P,5,0)</f>
        <v>0</v>
      </c>
      <c r="S134" s="27">
        <f>VLOOKUP($A:$A,'3-Türkiye İhracat Göstergeleri'!$A:$P,6,0)</f>
        <v>0</v>
      </c>
      <c r="T134" s="27">
        <f>VLOOKUP($A:$A,'3-Türkiye İhracat Göstergeleri'!$A:$P,7,0)</f>
        <v>0</v>
      </c>
      <c r="U134" s="27">
        <f>VLOOKUP($A:$A,'3-Türkiye İhracat Göstergeleri'!$A:$P,8,0)</f>
        <v>0</v>
      </c>
      <c r="V134" s="27">
        <f>VLOOKUP($A:$A,'3-Türkiye İhracat Göstergeleri'!$A:$P,9,0)</f>
        <v>0</v>
      </c>
      <c r="W134" s="27">
        <f>VLOOKUP($A:$A,'3-Türkiye İhracat Göstergeleri'!$A:$P,10,0)</f>
        <v>0</v>
      </c>
      <c r="X134" s="27">
        <f>VLOOKUP($A:$A,'3-Türkiye İhracat Göstergeleri'!$A:$P,11,0)</f>
        <v>131</v>
      </c>
      <c r="Y134" s="27">
        <f>VLOOKUP($A:$A,'3-Türkiye İhracat Göstergeleri'!$A:$P,12,0)</f>
        <v>1.2586682811610019E-2</v>
      </c>
      <c r="Z134" s="27">
        <f>VLOOKUP($A:$A,'3-Türkiye İhracat Göstergeleri'!$A:$P,13,0)</f>
        <v>39</v>
      </c>
      <c r="AA134" s="27">
        <f>VLOOKUP($A:$A,'3-Türkiye İhracat Göstergeleri'!$A:$P,14,0)</f>
        <v>0</v>
      </c>
      <c r="AB134" s="27">
        <f>VLOOKUP($A:$A,'3-Türkiye İhracat Göstergeleri'!$A:$P,15,0)</f>
        <v>1</v>
      </c>
      <c r="AC134" s="27">
        <f>VLOOKUP($A:$A,'3-Türkiye İhracat Göstergeleri'!$A:$P,16,0)</f>
        <v>0</v>
      </c>
      <c r="AD134" s="38">
        <f>VLOOKUP($A:$A,'4-Dünya İthalat Göstergeleri'!$A:$M,2,0)</f>
        <v>158</v>
      </c>
      <c r="AE134" s="28">
        <f>VLOOKUP($A:$A,'4-Dünya İthalat Göstergeleri'!$A:$M,3,0)</f>
        <v>-158</v>
      </c>
      <c r="AF134" s="38">
        <f>VLOOKUP($A:$A,'4-Dünya İthalat Göstergeleri'!$A:$M,4,0)</f>
        <v>41</v>
      </c>
      <c r="AG134" s="38" t="str">
        <f>VLOOKUP($A:$A,'4-Dünya İthalat Göstergeleri'!$A:$M,5,0)</f>
        <v>Tons</v>
      </c>
      <c r="AH134" s="38">
        <f>VLOOKUP($A:$A,'4-Dünya İthalat Göstergeleri'!$A:$M,6,0)</f>
        <v>3854</v>
      </c>
      <c r="AI134" s="38">
        <f>VLOOKUP($A:$A,'4-Dünya İthalat Göstergeleri'!$A:$M,7,0)</f>
        <v>39</v>
      </c>
      <c r="AJ134" s="38">
        <f>VLOOKUP($A:$A,'4-Dünya İthalat Göstergeleri'!$A:$M,8,0)</f>
        <v>33</v>
      </c>
      <c r="AK134" s="38">
        <f>VLOOKUP($A:$A,'4-Dünya İthalat Göstergeleri'!$A:$M,9,0)</f>
        <v>-18</v>
      </c>
      <c r="AL134" s="38">
        <f>VLOOKUP($A:$A,'4-Dünya İthalat Göstergeleri'!$A:$M,10,0)</f>
        <v>1.2586682811610019E-2</v>
      </c>
      <c r="AM134" s="38">
        <f>VLOOKUP($A:$A,'4-Dünya İthalat Göstergeleri'!$A:$M,11,0)</f>
        <v>0</v>
      </c>
      <c r="AN134" s="38">
        <f>VLOOKUP($A:$A,'4-Dünya İthalat Göstergeleri'!$A:$M,12,0)</f>
        <v>1</v>
      </c>
      <c r="AO134" s="38">
        <f>VLOOKUP($A:$A,'4-Dünya İthalat Göstergeleri'!$A:$M,13,0)</f>
        <v>10</v>
      </c>
      <c r="AP134" s="11" t="e">
        <f>VLOOKUP($A:$A,'5-Dünya Yıllar İhracatı'!$A:$H,2,0)</f>
        <v>#N/A</v>
      </c>
      <c r="AQ134" s="11" t="e">
        <f>VLOOKUP($A:$A,'5-Dünya Yıllar İhracatı'!$A:$H,3,0)</f>
        <v>#N/A</v>
      </c>
      <c r="AR134" s="11" t="e">
        <f>VLOOKUP($A:$A,'5-Dünya Yıllar İhracatı'!$A:$H,4,0)</f>
        <v>#N/A</v>
      </c>
      <c r="AS134" s="11" t="e">
        <f>VLOOKUP($A:$A,'5-Dünya Yıllar İhracatı'!$A:$H,5,0)</f>
        <v>#N/A</v>
      </c>
      <c r="AT134" s="12" t="e">
        <f>VLOOKUP($A:$A,'5-Dünya Yıllar İhracatı'!$A:$H,6,0)</f>
        <v>#N/A</v>
      </c>
      <c r="AU134" s="12" t="e">
        <f>VLOOKUP($A:$A,'5-Dünya Yıllar İhracatı'!$A:$H,7,0)</f>
        <v>#N/A</v>
      </c>
      <c r="AV134" s="12" t="e">
        <f>VLOOKUP($A:$A,'5-Dünya Yıllar İhracatı'!$A:$H,8,0)</f>
        <v>#N/A</v>
      </c>
      <c r="AW134" s="11" t="e">
        <f>VLOOKUP($A:$A,'6-Türkiye Yıllar İhracatı'!$A:$H,2,0)</f>
        <v>#N/A</v>
      </c>
      <c r="AX134" s="11" t="e">
        <f>VLOOKUP($A:$A,'6-Türkiye Yıllar İhracatı'!$A:$H,3,0)</f>
        <v>#N/A</v>
      </c>
      <c r="AY134" s="11" t="e">
        <f>VLOOKUP($A:$A,'6-Türkiye Yıllar İhracatı'!$A:$H,4,0)</f>
        <v>#N/A</v>
      </c>
      <c r="AZ134" s="11" t="e">
        <f>VLOOKUP($A:$A,'6-Türkiye Yıllar İhracatı'!$A:$H,5,0)</f>
        <v>#N/A</v>
      </c>
      <c r="BA134" s="12" t="e">
        <f>VLOOKUP($A:$A,'6-Türkiye Yıllar İhracatı'!$A:$H,6,0)</f>
        <v>#N/A</v>
      </c>
      <c r="BB134" s="11" t="e">
        <f>VLOOKUP($A:$A,'6-Türkiye Yıllar İhracatı'!$A:$H,7,0)</f>
        <v>#N/A</v>
      </c>
      <c r="BC134" s="12" t="e">
        <f>VLOOKUP($A:$A,'6-Türkiye Yıllar İhracatı'!$A:$H,8,0)</f>
        <v>#N/A</v>
      </c>
      <c r="BD134" s="9" t="e">
        <f>VLOOKUP($A:$A,'7-Türkiye Çeyrek Yıllar İhracat'!$A:$G,2,0)</f>
        <v>#N/A</v>
      </c>
      <c r="BE134" s="9" t="e">
        <f>VLOOKUP($A:$A,'7-Türkiye Çeyrek Yıllar İhracat'!$A:$G,3,0)</f>
        <v>#N/A</v>
      </c>
      <c r="BF134" s="9" t="e">
        <f>VLOOKUP($A:$A,'7-Türkiye Çeyrek Yıllar İhracat'!$A:$G,4,0)</f>
        <v>#N/A</v>
      </c>
      <c r="BG134" s="9" t="e">
        <f>VLOOKUP($A:$A,'7-Türkiye Çeyrek Yıllar İhracat'!$A:$G,5,0)</f>
        <v>#N/A</v>
      </c>
      <c r="BH134" s="10" t="e">
        <f>VLOOKUP($A:$A,'7-Türkiye Çeyrek Yıllar İhracat'!$A:$G,6,0)</f>
        <v>#N/A</v>
      </c>
      <c r="BI134" s="12" t="e">
        <f>VLOOKUP($A:$A,'7-Türkiye Çeyrek Yıllar İhracat'!$A:$G,7,0)</f>
        <v>#N/A</v>
      </c>
      <c r="BJ134" s="11" t="e">
        <f>VLOOKUP($A:$A,'8-Türkiye Yıllar İhracat Birim '!$A:$H,2,0)</f>
        <v>#N/A</v>
      </c>
      <c r="BK134" s="11" t="e">
        <f>VLOOKUP($A:$A,'8-Türkiye Yıllar İhracat Birim '!$A:$H,3,0)</f>
        <v>#N/A</v>
      </c>
      <c r="BL134" s="11" t="e">
        <f>VLOOKUP($A:$A,'8-Türkiye Yıllar İhracat Birim '!$A:$H,4,0)</f>
        <v>#N/A</v>
      </c>
      <c r="BM134" s="11" t="e">
        <f>VLOOKUP($A:$A,'8-Türkiye Yıllar İhracat Birim '!$A:$H,5,0)</f>
        <v>#N/A</v>
      </c>
      <c r="BN134" s="11" t="e">
        <f>VLOOKUP($A:$A,'8-Türkiye Yıllar İhracat Birim '!$A:$H,6,0)</f>
        <v>#N/A</v>
      </c>
      <c r="BO134" s="11" t="e">
        <f>VLOOKUP($A:$A,'8-Türkiye Yıllar İhracat Birim '!$A:$H,7,0)</f>
        <v>#N/A</v>
      </c>
      <c r="BP134" s="12" t="e">
        <f>VLOOKUP($A:$A,'8-Türkiye Yıllar İhracat Birim '!$A:$H,8,0)</f>
        <v>#N/A</v>
      </c>
      <c r="BQ134" s="2">
        <f>VLOOKUP($A:$A,'9-Dünya Yıllar İthaları Birim F'!$A:$N,2,0)</f>
        <v>3667</v>
      </c>
      <c r="BR134" s="2" t="str">
        <f>VLOOKUP($A:$A,'9-Dünya Yıllar İthaları Birim F'!$A:$N,3,0)</f>
        <v>US Dollar/Tons</v>
      </c>
      <c r="BS134" s="2">
        <f>VLOOKUP($A:$A,'9-Dünya Yıllar İthaları Birim F'!$A:$N,4,0)</f>
        <v>1018</v>
      </c>
      <c r="BT134" s="2" t="str">
        <f>VLOOKUP($A:$A,'9-Dünya Yıllar İthaları Birim F'!$A:$N,5,0)</f>
        <v>US Dollar/Tons</v>
      </c>
      <c r="BU134" s="2">
        <f>VLOOKUP($A:$A,'9-Dünya Yıllar İthaları Birim F'!$A:$N,6,0)</f>
        <v>1200</v>
      </c>
      <c r="BV134" s="2" t="str">
        <f>VLOOKUP($A:$A,'9-Dünya Yıllar İthaları Birim F'!$A:$N,7,0)</f>
        <v>US Dollar/Tons</v>
      </c>
      <c r="BW134" s="2">
        <f>VLOOKUP($A:$A,'9-Dünya Yıllar İthaları Birim F'!$A:$N,8,0)</f>
        <v>1466</v>
      </c>
      <c r="BX134" s="2" t="str">
        <f>VLOOKUP($A:$A,'9-Dünya Yıllar İthaları Birim F'!$A:$N,9,0)</f>
        <v>US Dollar/Tons</v>
      </c>
      <c r="BY134" s="2">
        <f>VLOOKUP($A:$A,'9-Dünya Yıllar İthaları Birim F'!$A:$N,10,0)</f>
        <v>3854</v>
      </c>
      <c r="BZ134" s="2" t="str">
        <f>VLOOKUP($A:$A,'9-Dünya Yıllar İthaları Birim F'!$A:$N,11,0)</f>
        <v>US Dollar/Tons</v>
      </c>
      <c r="CA134" s="2">
        <f>VLOOKUP($A:$A,'9-Dünya Yıllar İthaları Birim F'!$A:$N,12,0)</f>
        <v>158</v>
      </c>
      <c r="CB134" s="2">
        <f>VLOOKUP($A:$A,'9-Dünya Yıllar İthaları Birim F'!$A:$N,13,0)</f>
        <v>41</v>
      </c>
      <c r="CC134" s="2" t="str">
        <f>VLOOKUP($A:$A,'9-Dünya Yıllar İthaları Birim F'!$A:$N,14,0)</f>
        <v>Tons</v>
      </c>
    </row>
    <row r="135" spans="1:81" x14ac:dyDescent="0.3">
      <c r="A135" s="6" t="s">
        <v>144</v>
      </c>
      <c r="B135" s="14">
        <v>286</v>
      </c>
      <c r="C135" s="14">
        <v>296</v>
      </c>
      <c r="D135" s="14">
        <v>420</v>
      </c>
      <c r="E135" s="14">
        <v>345</v>
      </c>
      <c r="F135" s="52">
        <v>134</v>
      </c>
      <c r="G135" s="52">
        <f t="shared" si="4"/>
        <v>-61.159420289855071</v>
      </c>
      <c r="H135" s="52">
        <f t="shared" si="5"/>
        <v>1.0674824144221653E-2</v>
      </c>
      <c r="I135" s="9" t="e">
        <f>VLOOKUP($A:$A,'2-Dünya Çeyrek Yıllar İthalatı'!$A:$G,2,0)</f>
        <v>#N/A</v>
      </c>
      <c r="J135" s="9" t="e">
        <f>VLOOKUP($A:$A,'2-Dünya Çeyrek Yıllar İthalatı'!$A:$G,3,0)</f>
        <v>#N/A</v>
      </c>
      <c r="K135" s="9" t="e">
        <f>VLOOKUP($A:$A,'2-Dünya Çeyrek Yıllar İthalatı'!$A:$G,4,0)</f>
        <v>#N/A</v>
      </c>
      <c r="L135" s="9" t="e">
        <f>VLOOKUP($A:$A,'2-Dünya Çeyrek Yıllar İthalatı'!$A:$G,5,0)</f>
        <v>#N/A</v>
      </c>
      <c r="M135" s="10" t="e">
        <f>VLOOKUP($A:$A,'2-Dünya Çeyrek Yıllar İthalatı'!$A:$G,6,0)</f>
        <v>#N/A</v>
      </c>
      <c r="N135" s="10" t="e">
        <f>VLOOKUP($A:$A,'2-Dünya Çeyrek Yıllar İthalatı'!$A:$G,7,0)</f>
        <v>#N/A</v>
      </c>
      <c r="O135" s="6">
        <f>VLOOKUP($A:$A,'3-Türkiye İhracat Göstergeleri'!$A:$P,2,0)</f>
        <v>134</v>
      </c>
      <c r="P135" s="25">
        <f>VLOOKUP($A:$A,'3-Türkiye İhracat Göstergeleri'!$A:$P,3,0)</f>
        <v>134</v>
      </c>
      <c r="Q135" s="25">
        <f>VLOOKUP($A:$A,'3-Türkiye İhracat Göstergeleri'!$A:$P,4,0)</f>
        <v>0.17684166072795418</v>
      </c>
      <c r="R135" s="25">
        <f>VLOOKUP($A:$A,'3-Türkiye İhracat Göstergeleri'!$A:$P,5,0)</f>
        <v>72</v>
      </c>
      <c r="S135" s="25" t="str">
        <f>VLOOKUP($A:$A,'3-Türkiye İhracat Göstergeleri'!$A:$P,6,0)</f>
        <v>Tons</v>
      </c>
      <c r="T135" s="25">
        <f>VLOOKUP($A:$A,'3-Türkiye İhracat Göstergeleri'!$A:$P,7,0)</f>
        <v>1861</v>
      </c>
      <c r="U135" s="25">
        <f>VLOOKUP($A:$A,'3-Türkiye İhracat Göstergeleri'!$A:$P,8,0)</f>
        <v>58</v>
      </c>
      <c r="V135" s="25">
        <f>VLOOKUP($A:$A,'3-Türkiye İhracat Göstergeleri'!$A:$P,9,0)</f>
        <v>62</v>
      </c>
      <c r="W135" s="25">
        <f>VLOOKUP($A:$A,'3-Türkiye İhracat Göstergeleri'!$A:$P,10,0)</f>
        <v>-60</v>
      </c>
      <c r="X135" s="25">
        <f>VLOOKUP($A:$A,'3-Türkiye İhracat Göstergeleri'!$A:$P,11,0)</f>
        <v>132</v>
      </c>
      <c r="Y135" s="25">
        <f>VLOOKUP($A:$A,'3-Türkiye İhracat Göstergeleri'!$A:$P,12,0)</f>
        <v>1.0674781625036345E-2</v>
      </c>
      <c r="Z135" s="25">
        <f>VLOOKUP($A:$A,'3-Türkiye İhracat Göstergeleri'!$A:$P,13,0)</f>
        <v>-13</v>
      </c>
      <c r="AA135" s="25">
        <f>VLOOKUP($A:$A,'3-Türkiye İhracat Göstergeleri'!$A:$P,14,0)</f>
        <v>574</v>
      </c>
      <c r="AB135" s="25">
        <f>VLOOKUP($A:$A,'3-Türkiye İhracat Göstergeleri'!$A:$P,15,0)</f>
        <v>1</v>
      </c>
      <c r="AC135" s="25">
        <f>VLOOKUP($A:$A,'3-Türkiye İhracat Göstergeleri'!$A:$P,16,0)</f>
        <v>10</v>
      </c>
      <c r="AD135" s="41">
        <f>VLOOKUP($A:$A,'4-Dünya İthalat Göstergeleri'!$A:$M,2,0)</f>
        <v>134</v>
      </c>
      <c r="AE135" s="41">
        <f>VLOOKUP($A:$A,'4-Dünya İthalat Göstergeleri'!$A:$M,3,0)</f>
        <v>243</v>
      </c>
      <c r="AF135" s="41">
        <f>VLOOKUP($A:$A,'4-Dünya İthalat Göstergeleri'!$A:$M,4,0)</f>
        <v>72</v>
      </c>
      <c r="AG135" s="41" t="str">
        <f>VLOOKUP($A:$A,'4-Dünya İthalat Göstergeleri'!$A:$M,5,0)</f>
        <v>Tons</v>
      </c>
      <c r="AH135" s="41">
        <f>VLOOKUP($A:$A,'4-Dünya İthalat Göstergeleri'!$A:$M,6,0)</f>
        <v>1861</v>
      </c>
      <c r="AI135" s="41">
        <f>VLOOKUP($A:$A,'4-Dünya İthalat Göstergeleri'!$A:$M,7,0)</f>
        <v>-13</v>
      </c>
      <c r="AJ135" s="41">
        <f>VLOOKUP($A:$A,'4-Dünya İthalat Göstergeleri'!$A:$M,8,0)</f>
        <v>62</v>
      </c>
      <c r="AK135" s="41">
        <f>VLOOKUP($A:$A,'4-Dünya İthalat Göstergeleri'!$A:$M,9,0)</f>
        <v>-61</v>
      </c>
      <c r="AL135" s="41">
        <f>VLOOKUP($A:$A,'4-Dünya İthalat Göstergeleri'!$A:$M,10,0)</f>
        <v>1.0674781625036345E-2</v>
      </c>
      <c r="AM135" s="41">
        <f>VLOOKUP($A:$A,'4-Dünya İthalat Göstergeleri'!$A:$M,11,0)</f>
        <v>574</v>
      </c>
      <c r="AN135" s="41">
        <f>VLOOKUP($A:$A,'4-Dünya İthalat Göstergeleri'!$A:$M,12,0)</f>
        <v>1</v>
      </c>
      <c r="AO135" s="41">
        <f>VLOOKUP($A:$A,'4-Dünya İthalat Göstergeleri'!$A:$M,13,0)</f>
        <v>45360</v>
      </c>
      <c r="AP135" s="9">
        <f>VLOOKUP($A:$A,'5-Dünya Yıllar İhracatı'!$A:$H,2,0)</f>
        <v>62</v>
      </c>
      <c r="AQ135" s="9">
        <f>VLOOKUP($A:$A,'5-Dünya Yıllar İhracatı'!$A:$H,3,0)</f>
        <v>610</v>
      </c>
      <c r="AR135" s="9">
        <f>VLOOKUP($A:$A,'5-Dünya Yıllar İhracatı'!$A:$H,4,0)</f>
        <v>957</v>
      </c>
      <c r="AS135" s="9">
        <f>VLOOKUP($A:$A,'5-Dünya Yıllar İhracatı'!$A:$H,5,0)</f>
        <v>224</v>
      </c>
      <c r="AT135" s="10">
        <f>VLOOKUP($A:$A,'5-Dünya Yıllar İhracatı'!$A:$H,6,0)</f>
        <v>377</v>
      </c>
      <c r="AU135" s="10">
        <f>VLOOKUP($A:$A,'5-Dünya Yıllar İhracatı'!$A:$H,7,0)</f>
        <v>68.303571428571431</v>
      </c>
      <c r="AV135" s="10">
        <f>VLOOKUP($A:$A,'5-Dünya Yıllar İhracatı'!$A:$H,8,0)</f>
        <v>3.4835832673423772E-2</v>
      </c>
      <c r="AW135" s="9">
        <f>VLOOKUP($A:$A,'6-Türkiye Yıllar İhracatı'!$A:$H,2,0)</f>
        <v>40</v>
      </c>
      <c r="AX135" s="9">
        <f>VLOOKUP($A:$A,'6-Türkiye Yıllar İhracatı'!$A:$H,3,0)</f>
        <v>39</v>
      </c>
      <c r="AY135" s="9">
        <f>VLOOKUP($A:$A,'6-Türkiye Yıllar İhracatı'!$A:$H,4,0)</f>
        <v>296</v>
      </c>
      <c r="AZ135" s="9">
        <f>VLOOKUP($A:$A,'6-Türkiye Yıllar İhracatı'!$A:$H,5,0)</f>
        <v>333</v>
      </c>
      <c r="BA135" s="10">
        <f>VLOOKUP($A:$A,'6-Türkiye Yıllar İhracatı'!$A:$H,6,0)</f>
        <v>134</v>
      </c>
      <c r="BB135" s="9">
        <f>VLOOKUP($A:$A,'6-Türkiye Yıllar İhracatı'!$A:$H,7,0)</f>
        <v>-59.75975975975976</v>
      </c>
      <c r="BC135" s="10">
        <f>VLOOKUP($A:$A,'6-Türkiye Yıllar İhracatı'!$A:$H,8,0)</f>
        <v>0.17684166072795418</v>
      </c>
      <c r="BD135" s="11">
        <f>VLOOKUP($A:$A,'7-Türkiye Çeyrek Yıllar İhracat'!$A:$G,2,0)</f>
        <v>23</v>
      </c>
      <c r="BE135" s="11">
        <f>VLOOKUP($A:$A,'7-Türkiye Çeyrek Yıllar İhracat'!$A:$G,3,0)</f>
        <v>25</v>
      </c>
      <c r="BF135" s="11">
        <f>VLOOKUP($A:$A,'7-Türkiye Çeyrek Yıllar İhracat'!$A:$G,4,0)</f>
        <v>3</v>
      </c>
      <c r="BG135" s="11">
        <f>VLOOKUP($A:$A,'7-Türkiye Çeyrek Yıllar İhracat'!$A:$G,5,0)</f>
        <v>10</v>
      </c>
      <c r="BH135" s="12">
        <f>VLOOKUP($A:$A,'7-Türkiye Çeyrek Yıllar İhracat'!$A:$G,6,0)</f>
        <v>17</v>
      </c>
      <c r="BI135" s="12">
        <f>VLOOKUP($A:$A,'7-Türkiye Çeyrek Yıllar İhracat'!$A:$G,7,0)</f>
        <v>-26.086956521739129</v>
      </c>
      <c r="BJ135" s="9">
        <f>VLOOKUP($A:$A,'8-Türkiye Yıllar İhracat Birim '!$A:$H,2,0)</f>
        <v>2353</v>
      </c>
      <c r="BK135" s="9">
        <f>VLOOKUP($A:$A,'8-Türkiye Yıllar İhracat Birim '!$A:$H,3,0)</f>
        <v>1773</v>
      </c>
      <c r="BL135" s="9">
        <f>VLOOKUP($A:$A,'8-Türkiye Yıllar İhracat Birim '!$A:$H,4,0)</f>
        <v>2099</v>
      </c>
      <c r="BM135" s="9">
        <f>VLOOKUP($A:$A,'8-Türkiye Yıllar İhracat Birim '!$A:$H,5,0)</f>
        <v>2148</v>
      </c>
      <c r="BN135" s="9">
        <f>VLOOKUP($A:$A,'8-Türkiye Yıllar İhracat Birim '!$A:$H,6,0)</f>
        <v>1861</v>
      </c>
      <c r="BO135" s="9">
        <f>VLOOKUP($A:$A,'8-Türkiye Yıllar İhracat Birim '!$A:$H,7,0)</f>
        <v>134</v>
      </c>
      <c r="BP135" s="10">
        <f>VLOOKUP($A:$A,'8-Türkiye Yıllar İhracat Birim '!$A:$H,8,0)</f>
        <v>72</v>
      </c>
      <c r="BQ135" s="2">
        <f>VLOOKUP($A:$A,'9-Dünya Yıllar İthaları Birim F'!$A:$N,2,0)</f>
        <v>2648</v>
      </c>
      <c r="BR135" s="2" t="str">
        <f>VLOOKUP($A:$A,'9-Dünya Yıllar İthaları Birim F'!$A:$N,3,0)</f>
        <v>US Dollar/Tons</v>
      </c>
      <c r="BS135" s="2">
        <f>VLOOKUP($A:$A,'9-Dünya Yıllar İthaları Birim F'!$A:$N,4,0)</f>
        <v>3052</v>
      </c>
      <c r="BT135" s="2" t="str">
        <f>VLOOKUP($A:$A,'9-Dünya Yıllar İthaları Birim F'!$A:$N,5,0)</f>
        <v>US Dollar/Tons</v>
      </c>
      <c r="BU135" s="2">
        <f>VLOOKUP($A:$A,'9-Dünya Yıllar İthaları Birim F'!$A:$N,6,0)</f>
        <v>2333</v>
      </c>
      <c r="BV135" s="2" t="str">
        <f>VLOOKUP($A:$A,'9-Dünya Yıllar İthaları Birim F'!$A:$N,7,0)</f>
        <v>US Dollar/Tons</v>
      </c>
      <c r="BW135" s="2">
        <f>VLOOKUP($A:$A,'9-Dünya Yıllar İthaları Birim F'!$A:$N,8,0)</f>
        <v>2078</v>
      </c>
      <c r="BX135" s="2" t="str">
        <f>VLOOKUP($A:$A,'9-Dünya Yıllar İthaları Birim F'!$A:$N,9,0)</f>
        <v>US Dollar/Tons</v>
      </c>
      <c r="BY135" s="2">
        <f>VLOOKUP($A:$A,'9-Dünya Yıllar İthaları Birim F'!$A:$N,10,0)</f>
        <v>1861</v>
      </c>
      <c r="BZ135" s="2" t="str">
        <f>VLOOKUP($A:$A,'9-Dünya Yıllar İthaları Birim F'!$A:$N,11,0)</f>
        <v>US Dollar/Tons</v>
      </c>
      <c r="CA135" s="2">
        <f>VLOOKUP($A:$A,'9-Dünya Yıllar İthaları Birim F'!$A:$N,12,0)</f>
        <v>134</v>
      </c>
      <c r="CB135" s="2">
        <f>VLOOKUP($A:$A,'9-Dünya Yıllar İthaları Birim F'!$A:$N,13,0)</f>
        <v>72</v>
      </c>
      <c r="CC135" s="2" t="str">
        <f>VLOOKUP($A:$A,'9-Dünya Yıllar İthaları Birim F'!$A:$N,14,0)</f>
        <v>Tons</v>
      </c>
    </row>
    <row r="136" spans="1:81" x14ac:dyDescent="0.3">
      <c r="A136" s="8" t="s">
        <v>145</v>
      </c>
      <c r="B136" s="9">
        <v>81</v>
      </c>
      <c r="C136" s="9">
        <v>136</v>
      </c>
      <c r="D136" s="9">
        <v>170</v>
      </c>
      <c r="E136" s="9">
        <v>90</v>
      </c>
      <c r="F136" s="49">
        <v>134</v>
      </c>
      <c r="G136" s="49">
        <f t="shared" si="4"/>
        <v>48.888888888888886</v>
      </c>
      <c r="H136" s="49">
        <f t="shared" si="5"/>
        <v>1.0674824144221653E-2</v>
      </c>
      <c r="I136" s="11" t="e">
        <f>VLOOKUP($A:$A,'2-Dünya Çeyrek Yıllar İthalatı'!$A:$G,2,0)</f>
        <v>#N/A</v>
      </c>
      <c r="J136" s="11" t="e">
        <f>VLOOKUP($A:$A,'2-Dünya Çeyrek Yıllar İthalatı'!$A:$G,3,0)</f>
        <v>#N/A</v>
      </c>
      <c r="K136" s="11" t="e">
        <f>VLOOKUP($A:$A,'2-Dünya Çeyrek Yıllar İthalatı'!$A:$G,4,0)</f>
        <v>#N/A</v>
      </c>
      <c r="L136" s="11" t="e">
        <f>VLOOKUP($A:$A,'2-Dünya Çeyrek Yıllar İthalatı'!$A:$G,5,0)</f>
        <v>#N/A</v>
      </c>
      <c r="M136" s="12" t="e">
        <f>VLOOKUP($A:$A,'2-Dünya Çeyrek Yıllar İthalatı'!$A:$G,6,0)</f>
        <v>#N/A</v>
      </c>
      <c r="N136" s="12" t="e">
        <f>VLOOKUP($A:$A,'2-Dünya Çeyrek Yıllar İthalatı'!$A:$G,7,0)</f>
        <v>#N/A</v>
      </c>
      <c r="O136" s="8">
        <f>VLOOKUP($A:$A,'3-Türkiye İhracat Göstergeleri'!$A:$P,2,0)</f>
        <v>0</v>
      </c>
      <c r="P136" s="27">
        <f>VLOOKUP($A:$A,'3-Türkiye İhracat Göstergeleri'!$A:$P,3,0)</f>
        <v>0</v>
      </c>
      <c r="Q136" s="27">
        <f>VLOOKUP($A:$A,'3-Türkiye İhracat Göstergeleri'!$A:$P,4,0)</f>
        <v>0</v>
      </c>
      <c r="R136" s="27">
        <f>VLOOKUP($A:$A,'3-Türkiye İhracat Göstergeleri'!$A:$P,5,0)</f>
        <v>0</v>
      </c>
      <c r="S136" s="27">
        <f>VLOOKUP($A:$A,'3-Türkiye İhracat Göstergeleri'!$A:$P,6,0)</f>
        <v>0</v>
      </c>
      <c r="T136" s="27">
        <f>VLOOKUP($A:$A,'3-Türkiye İhracat Göstergeleri'!$A:$P,7,0)</f>
        <v>0</v>
      </c>
      <c r="U136" s="27">
        <f>VLOOKUP($A:$A,'3-Türkiye İhracat Göstergeleri'!$A:$P,8,0)</f>
        <v>0</v>
      </c>
      <c r="V136" s="27">
        <f>VLOOKUP($A:$A,'3-Türkiye İhracat Göstergeleri'!$A:$P,9,0)</f>
        <v>0</v>
      </c>
      <c r="W136" s="27">
        <f>VLOOKUP($A:$A,'3-Türkiye İhracat Göstergeleri'!$A:$P,10,0)</f>
        <v>0</v>
      </c>
      <c r="X136" s="27">
        <f>VLOOKUP($A:$A,'3-Türkiye İhracat Göstergeleri'!$A:$P,11,0)</f>
        <v>133</v>
      </c>
      <c r="Y136" s="27">
        <f>VLOOKUP($A:$A,'3-Türkiye İhracat Göstergeleri'!$A:$P,12,0)</f>
        <v>1.0674781625036345E-2</v>
      </c>
      <c r="Z136" s="27">
        <f>VLOOKUP($A:$A,'3-Türkiye İhracat Göstergeleri'!$A:$P,13,0)</f>
        <v>6</v>
      </c>
      <c r="AA136" s="27">
        <f>VLOOKUP($A:$A,'3-Türkiye İhracat Göstergeleri'!$A:$P,14,0)</f>
        <v>14709</v>
      </c>
      <c r="AB136" s="27" t="str">
        <f>VLOOKUP($A:$A,'3-Türkiye İhracat Göstergeleri'!$A:$P,15,0)</f>
        <v>0.59</v>
      </c>
      <c r="AC136" s="27">
        <f>VLOOKUP($A:$A,'3-Türkiye İhracat Göstergeleri'!$A:$P,16,0)</f>
        <v>8</v>
      </c>
      <c r="AD136" s="27">
        <f>VLOOKUP($A:$A,'4-Dünya İthalat Göstergeleri'!$A:$M,2,0)</f>
        <v>134</v>
      </c>
      <c r="AE136" s="28">
        <f>VLOOKUP($A:$A,'4-Dünya İthalat Göstergeleri'!$A:$M,3,0)</f>
        <v>-134</v>
      </c>
      <c r="AF136" s="27">
        <f>VLOOKUP($A:$A,'4-Dünya İthalat Göstergeleri'!$A:$M,4,0)</f>
        <v>20</v>
      </c>
      <c r="AG136" s="27" t="str">
        <f>VLOOKUP($A:$A,'4-Dünya İthalat Göstergeleri'!$A:$M,5,0)</f>
        <v>Tons</v>
      </c>
      <c r="AH136" s="27">
        <f>VLOOKUP($A:$A,'4-Dünya İthalat Göstergeleri'!$A:$M,6,0)</f>
        <v>6700</v>
      </c>
      <c r="AI136" s="27">
        <f>VLOOKUP($A:$A,'4-Dünya İthalat Göstergeleri'!$A:$M,7,0)</f>
        <v>6</v>
      </c>
      <c r="AJ136" s="27">
        <f>VLOOKUP($A:$A,'4-Dünya İthalat Göstergeleri'!$A:$M,8,0)</f>
        <v>-4</v>
      </c>
      <c r="AK136" s="27">
        <f>VLOOKUP($A:$A,'4-Dünya İthalat Göstergeleri'!$A:$M,9,0)</f>
        <v>49</v>
      </c>
      <c r="AL136" s="27">
        <f>VLOOKUP($A:$A,'4-Dünya İthalat Göstergeleri'!$A:$M,10,0)</f>
        <v>1.0674781625036345E-2</v>
      </c>
      <c r="AM136" s="27">
        <f>VLOOKUP($A:$A,'4-Dünya İthalat Göstergeleri'!$A:$M,11,0)</f>
        <v>14709</v>
      </c>
      <c r="AN136" s="27" t="str">
        <f>VLOOKUP($A:$A,'4-Dünya İthalat Göstergeleri'!$A:$M,12,0)</f>
        <v>0.59</v>
      </c>
      <c r="AO136" s="27">
        <f>VLOOKUP($A:$A,'4-Dünya İthalat Göstergeleri'!$A:$M,13,0)</f>
        <v>45419</v>
      </c>
      <c r="AP136" s="11" t="e">
        <f>VLOOKUP($A:$A,'5-Dünya Yıllar İhracatı'!$A:$H,2,0)</f>
        <v>#N/A</v>
      </c>
      <c r="AQ136" s="11" t="e">
        <f>VLOOKUP($A:$A,'5-Dünya Yıllar İhracatı'!$A:$H,3,0)</f>
        <v>#N/A</v>
      </c>
      <c r="AR136" s="11" t="e">
        <f>VLOOKUP($A:$A,'5-Dünya Yıllar İhracatı'!$A:$H,4,0)</f>
        <v>#N/A</v>
      </c>
      <c r="AS136" s="11" t="e">
        <f>VLOOKUP($A:$A,'5-Dünya Yıllar İhracatı'!$A:$H,5,0)</f>
        <v>#N/A</v>
      </c>
      <c r="AT136" s="12" t="e">
        <f>VLOOKUP($A:$A,'5-Dünya Yıllar İhracatı'!$A:$H,6,0)</f>
        <v>#N/A</v>
      </c>
      <c r="AU136" s="12" t="e">
        <f>VLOOKUP($A:$A,'5-Dünya Yıllar İhracatı'!$A:$H,7,0)</f>
        <v>#N/A</v>
      </c>
      <c r="AV136" s="12" t="e">
        <f>VLOOKUP($A:$A,'5-Dünya Yıllar İhracatı'!$A:$H,8,0)</f>
        <v>#N/A</v>
      </c>
      <c r="AW136" s="11" t="e">
        <f>VLOOKUP($A:$A,'6-Türkiye Yıllar İhracatı'!$A:$H,2,0)</f>
        <v>#N/A</v>
      </c>
      <c r="AX136" s="11" t="e">
        <f>VLOOKUP($A:$A,'6-Türkiye Yıllar İhracatı'!$A:$H,3,0)</f>
        <v>#N/A</v>
      </c>
      <c r="AY136" s="11" t="e">
        <f>VLOOKUP($A:$A,'6-Türkiye Yıllar İhracatı'!$A:$H,4,0)</f>
        <v>#N/A</v>
      </c>
      <c r="AZ136" s="11" t="e">
        <f>VLOOKUP($A:$A,'6-Türkiye Yıllar İhracatı'!$A:$H,5,0)</f>
        <v>#N/A</v>
      </c>
      <c r="BA136" s="12" t="e">
        <f>VLOOKUP($A:$A,'6-Türkiye Yıllar İhracatı'!$A:$H,6,0)</f>
        <v>#N/A</v>
      </c>
      <c r="BB136" s="11" t="e">
        <f>VLOOKUP($A:$A,'6-Türkiye Yıllar İhracatı'!$A:$H,7,0)</f>
        <v>#N/A</v>
      </c>
      <c r="BC136" s="12" t="e">
        <f>VLOOKUP($A:$A,'6-Türkiye Yıllar İhracatı'!$A:$H,8,0)</f>
        <v>#N/A</v>
      </c>
      <c r="BD136" s="9" t="e">
        <f>VLOOKUP($A:$A,'7-Türkiye Çeyrek Yıllar İhracat'!$A:$G,2,0)</f>
        <v>#N/A</v>
      </c>
      <c r="BE136" s="9" t="e">
        <f>VLOOKUP($A:$A,'7-Türkiye Çeyrek Yıllar İhracat'!$A:$G,3,0)</f>
        <v>#N/A</v>
      </c>
      <c r="BF136" s="9" t="e">
        <f>VLOOKUP($A:$A,'7-Türkiye Çeyrek Yıllar İhracat'!$A:$G,4,0)</f>
        <v>#N/A</v>
      </c>
      <c r="BG136" s="9" t="e">
        <f>VLOOKUP($A:$A,'7-Türkiye Çeyrek Yıllar İhracat'!$A:$G,5,0)</f>
        <v>#N/A</v>
      </c>
      <c r="BH136" s="10" t="e">
        <f>VLOOKUP($A:$A,'7-Türkiye Çeyrek Yıllar İhracat'!$A:$G,6,0)</f>
        <v>#N/A</v>
      </c>
      <c r="BI136" s="12" t="e">
        <f>VLOOKUP($A:$A,'7-Türkiye Çeyrek Yıllar İhracat'!$A:$G,7,0)</f>
        <v>#N/A</v>
      </c>
      <c r="BJ136" s="11" t="e">
        <f>VLOOKUP($A:$A,'8-Türkiye Yıllar İhracat Birim '!$A:$H,2,0)</f>
        <v>#N/A</v>
      </c>
      <c r="BK136" s="11" t="e">
        <f>VLOOKUP($A:$A,'8-Türkiye Yıllar İhracat Birim '!$A:$H,3,0)</f>
        <v>#N/A</v>
      </c>
      <c r="BL136" s="11" t="e">
        <f>VLOOKUP($A:$A,'8-Türkiye Yıllar İhracat Birim '!$A:$H,4,0)</f>
        <v>#N/A</v>
      </c>
      <c r="BM136" s="11" t="e">
        <f>VLOOKUP($A:$A,'8-Türkiye Yıllar İhracat Birim '!$A:$H,5,0)</f>
        <v>#N/A</v>
      </c>
      <c r="BN136" s="11" t="e">
        <f>VLOOKUP($A:$A,'8-Türkiye Yıllar İhracat Birim '!$A:$H,6,0)</f>
        <v>#N/A</v>
      </c>
      <c r="BO136" s="11" t="e">
        <f>VLOOKUP($A:$A,'8-Türkiye Yıllar İhracat Birim '!$A:$H,7,0)</f>
        <v>#N/A</v>
      </c>
      <c r="BP136" s="12" t="e">
        <f>VLOOKUP($A:$A,'8-Türkiye Yıllar İhracat Birim '!$A:$H,8,0)</f>
        <v>#N/A</v>
      </c>
      <c r="BQ136" s="2">
        <f>VLOOKUP($A:$A,'9-Dünya Yıllar İthaları Birim F'!$A:$N,2,0)</f>
        <v>4263</v>
      </c>
      <c r="BR136" s="2" t="str">
        <f>VLOOKUP($A:$A,'9-Dünya Yıllar İthaları Birim F'!$A:$N,3,0)</f>
        <v>US Dollar/Tons</v>
      </c>
      <c r="BS136" s="2">
        <f>VLOOKUP($A:$A,'9-Dünya Yıllar İthaları Birim F'!$A:$N,4,0)</f>
        <v>5037</v>
      </c>
      <c r="BT136" s="2" t="str">
        <f>VLOOKUP($A:$A,'9-Dünya Yıllar İthaları Birim F'!$A:$N,5,0)</f>
        <v>US Dollar/Tons</v>
      </c>
      <c r="BU136" s="2">
        <f>VLOOKUP($A:$A,'9-Dünya Yıllar İthaları Birim F'!$A:$N,6,0)</f>
        <v>3469</v>
      </c>
      <c r="BV136" s="2" t="str">
        <f>VLOOKUP($A:$A,'9-Dünya Yıllar İthaları Birim F'!$A:$N,7,0)</f>
        <v>US Dollar/Tons</v>
      </c>
      <c r="BW136" s="2">
        <f>VLOOKUP($A:$A,'9-Dünya Yıllar İthaları Birim F'!$A:$N,8,0)</f>
        <v>5625</v>
      </c>
      <c r="BX136" s="2" t="str">
        <f>VLOOKUP($A:$A,'9-Dünya Yıllar İthaları Birim F'!$A:$N,9,0)</f>
        <v>US Dollar/Tons</v>
      </c>
      <c r="BY136" s="2">
        <f>VLOOKUP($A:$A,'9-Dünya Yıllar İthaları Birim F'!$A:$N,10,0)</f>
        <v>6700</v>
      </c>
      <c r="BZ136" s="2" t="str">
        <f>VLOOKUP($A:$A,'9-Dünya Yıllar İthaları Birim F'!$A:$N,11,0)</f>
        <v>US Dollar/Tons</v>
      </c>
      <c r="CA136" s="2">
        <f>VLOOKUP($A:$A,'9-Dünya Yıllar İthaları Birim F'!$A:$N,12,0)</f>
        <v>134</v>
      </c>
      <c r="CB136" s="2">
        <f>VLOOKUP($A:$A,'9-Dünya Yıllar İthaları Birim F'!$A:$N,13,0)</f>
        <v>20</v>
      </c>
      <c r="CC136" s="2" t="str">
        <f>VLOOKUP($A:$A,'9-Dünya Yıllar İthaları Birim F'!$A:$N,14,0)</f>
        <v>Tons</v>
      </c>
    </row>
    <row r="137" spans="1:81" x14ac:dyDescent="0.3">
      <c r="A137" s="6" t="s">
        <v>146</v>
      </c>
      <c r="B137" s="11">
        <v>100</v>
      </c>
      <c r="C137" s="11">
        <v>89</v>
      </c>
      <c r="D137" s="11">
        <v>159</v>
      </c>
      <c r="E137" s="11">
        <v>155</v>
      </c>
      <c r="F137" s="50">
        <v>112</v>
      </c>
      <c r="G137" s="50">
        <f t="shared" si="4"/>
        <v>-27.741935483870968</v>
      </c>
      <c r="H137" s="50">
        <f t="shared" si="5"/>
        <v>8.9222410757673534E-3</v>
      </c>
      <c r="I137" s="9">
        <f>VLOOKUP($A:$A,'2-Dünya Çeyrek Yıllar İthalatı'!$A:$G,2,0)</f>
        <v>19</v>
      </c>
      <c r="J137" s="9">
        <f>VLOOKUP($A:$A,'2-Dünya Çeyrek Yıllar İthalatı'!$A:$G,3,0)</f>
        <v>9</v>
      </c>
      <c r="K137" s="9">
        <f>VLOOKUP($A:$A,'2-Dünya Çeyrek Yıllar İthalatı'!$A:$G,4,0)</f>
        <v>45</v>
      </c>
      <c r="L137" s="9">
        <f>VLOOKUP($A:$A,'2-Dünya Çeyrek Yıllar İthalatı'!$A:$G,5,0)</f>
        <v>37</v>
      </c>
      <c r="M137" s="10">
        <f>VLOOKUP($A:$A,'2-Dünya Çeyrek Yıllar İthalatı'!$A:$G,6,0)</f>
        <v>36</v>
      </c>
      <c r="N137" s="10">
        <f>VLOOKUP($A:$A,'2-Dünya Çeyrek Yıllar İthalatı'!$A:$G,7,0)</f>
        <v>89.473684210526315</v>
      </c>
      <c r="O137" s="6">
        <f>VLOOKUP($A:$A,'3-Türkiye İhracat Göstergeleri'!$A:$P,2,0)</f>
        <v>0</v>
      </c>
      <c r="P137" s="25">
        <f>VLOOKUP($A:$A,'3-Türkiye İhracat Göstergeleri'!$A:$P,3,0)</f>
        <v>0</v>
      </c>
      <c r="Q137" s="25">
        <f>VLOOKUP($A:$A,'3-Türkiye İhracat Göstergeleri'!$A:$P,4,0)</f>
        <v>0</v>
      </c>
      <c r="R137" s="25">
        <f>VLOOKUP($A:$A,'3-Türkiye İhracat Göstergeleri'!$A:$P,5,0)</f>
        <v>0</v>
      </c>
      <c r="S137" s="25">
        <f>VLOOKUP($A:$A,'3-Türkiye İhracat Göstergeleri'!$A:$P,6,0)</f>
        <v>0</v>
      </c>
      <c r="T137" s="25">
        <f>VLOOKUP($A:$A,'3-Türkiye İhracat Göstergeleri'!$A:$P,7,0)</f>
        <v>0</v>
      </c>
      <c r="U137" s="25">
        <f>VLOOKUP($A:$A,'3-Türkiye İhracat Göstergeleri'!$A:$P,8,0)</f>
        <v>0</v>
      </c>
      <c r="V137" s="25">
        <f>VLOOKUP($A:$A,'3-Türkiye İhracat Göstergeleri'!$A:$P,9,0)</f>
        <v>0</v>
      </c>
      <c r="W137" s="25">
        <f>VLOOKUP($A:$A,'3-Türkiye İhracat Göstergeleri'!$A:$P,10,0)</f>
        <v>0</v>
      </c>
      <c r="X137" s="25">
        <f>VLOOKUP($A:$A,'3-Türkiye İhracat Göstergeleri'!$A:$P,11,0)</f>
        <v>135</v>
      </c>
      <c r="Y137" s="25">
        <f>VLOOKUP($A:$A,'3-Türkiye İhracat Göstergeleri'!$A:$P,12,0)</f>
        <v>8.9222055373438108E-3</v>
      </c>
      <c r="Z137" s="25">
        <f>VLOOKUP($A:$A,'3-Türkiye İhracat Göstergeleri'!$A:$P,13,0)</f>
        <v>8</v>
      </c>
      <c r="AA137" s="25">
        <f>VLOOKUP($A:$A,'3-Türkiye İhracat Göstergeleri'!$A:$P,14,0)</f>
        <v>5065</v>
      </c>
      <c r="AB137" s="25" t="str">
        <f>VLOOKUP($A:$A,'3-Türkiye İhracat Göstergeleri'!$A:$P,15,0)</f>
        <v>0.41</v>
      </c>
      <c r="AC137" s="25">
        <f>VLOOKUP($A:$A,'3-Türkiye İhracat Göstergeleri'!$A:$P,16,0)</f>
        <v>0</v>
      </c>
      <c r="AD137" s="25">
        <f>VLOOKUP($A:$A,'4-Dünya İthalat Göstergeleri'!$A:$M,2,0)</f>
        <v>112</v>
      </c>
      <c r="AE137" s="29">
        <f>VLOOKUP($A:$A,'4-Dünya İthalat Göstergeleri'!$A:$M,3,0)</f>
        <v>-112</v>
      </c>
      <c r="AF137" s="25">
        <f>VLOOKUP($A:$A,'4-Dünya İthalat Göstergeleri'!$A:$M,4,0)</f>
        <v>31</v>
      </c>
      <c r="AG137" s="25" t="str">
        <f>VLOOKUP($A:$A,'4-Dünya İthalat Göstergeleri'!$A:$M,5,0)</f>
        <v>Tons</v>
      </c>
      <c r="AH137" s="25">
        <f>VLOOKUP($A:$A,'4-Dünya İthalat Göstergeleri'!$A:$M,6,0)</f>
        <v>3613</v>
      </c>
      <c r="AI137" s="25">
        <f>VLOOKUP($A:$A,'4-Dünya İthalat Göstergeleri'!$A:$M,7,0)</f>
        <v>8</v>
      </c>
      <c r="AJ137" s="25">
        <f>VLOOKUP($A:$A,'4-Dünya İthalat Göstergeleri'!$A:$M,8,0)</f>
        <v>7</v>
      </c>
      <c r="AK137" s="25">
        <f>VLOOKUP($A:$A,'4-Dünya İthalat Göstergeleri'!$A:$M,9,0)</f>
        <v>-28</v>
      </c>
      <c r="AL137" s="25">
        <f>VLOOKUP($A:$A,'4-Dünya İthalat Göstergeleri'!$A:$M,10,0)</f>
        <v>8.9222055373438108E-3</v>
      </c>
      <c r="AM137" s="25">
        <f>VLOOKUP($A:$A,'4-Dünya İthalat Göstergeleri'!$A:$M,11,0)</f>
        <v>5065</v>
      </c>
      <c r="AN137" s="25" t="str">
        <f>VLOOKUP($A:$A,'4-Dünya İthalat Göstergeleri'!$A:$M,12,0)</f>
        <v>0.41</v>
      </c>
      <c r="AO137" s="25">
        <f>VLOOKUP($A:$A,'4-Dünya İthalat Göstergeleri'!$A:$M,13,0)</f>
        <v>45506</v>
      </c>
      <c r="AP137" s="9">
        <f>VLOOKUP($A:$A,'5-Dünya Yıllar İhracatı'!$A:$H,2,0)</f>
        <v>0</v>
      </c>
      <c r="AQ137" s="9">
        <f>VLOOKUP($A:$A,'5-Dünya Yıllar İhracatı'!$A:$H,3,0)</f>
        <v>0</v>
      </c>
      <c r="AR137" s="9">
        <f>VLOOKUP($A:$A,'5-Dünya Yıllar İhracatı'!$A:$H,4,0)</f>
        <v>38</v>
      </c>
      <c r="AS137" s="9">
        <f>VLOOKUP($A:$A,'5-Dünya Yıllar İhracatı'!$A:$H,5,0)</f>
        <v>0</v>
      </c>
      <c r="AT137" s="10">
        <f>VLOOKUP($A:$A,'5-Dünya Yıllar İhracatı'!$A:$H,6,0)</f>
        <v>0</v>
      </c>
      <c r="AU137" s="10">
        <f>VLOOKUP($A:$A,'5-Dünya Yıllar İhracatı'!$A:$H,7,0)</f>
        <v>100</v>
      </c>
      <c r="AV137" s="10">
        <f>VLOOKUP($A:$A,'5-Dünya Yıllar İhracatı'!$A:$H,8,0)</f>
        <v>0</v>
      </c>
      <c r="AW137" s="9">
        <f>VLOOKUP($A:$A,'6-Türkiye Yıllar İhracatı'!$A:$H,2,0)</f>
        <v>4</v>
      </c>
      <c r="AX137" s="9">
        <f>VLOOKUP($A:$A,'6-Türkiye Yıllar İhracatı'!$A:$H,3,0)</f>
        <v>2</v>
      </c>
      <c r="AY137" s="9">
        <f>VLOOKUP($A:$A,'6-Türkiye Yıllar İhracatı'!$A:$H,4,0)</f>
        <v>1</v>
      </c>
      <c r="AZ137" s="9">
        <f>VLOOKUP($A:$A,'6-Türkiye Yıllar İhracatı'!$A:$H,5,0)</f>
        <v>0</v>
      </c>
      <c r="BA137" s="10">
        <f>VLOOKUP($A:$A,'6-Türkiye Yıllar İhracatı'!$A:$H,6,0)</f>
        <v>0</v>
      </c>
      <c r="BB137" s="9">
        <f>VLOOKUP($A:$A,'6-Türkiye Yıllar İhracatı'!$A:$H,7,0)</f>
        <v>100</v>
      </c>
      <c r="BC137" s="10">
        <f>VLOOKUP($A:$A,'6-Türkiye Yıllar İhracatı'!$A:$H,8,0)</f>
        <v>0</v>
      </c>
      <c r="BD137" s="11" t="e">
        <f>VLOOKUP($A:$A,'7-Türkiye Çeyrek Yıllar İhracat'!$A:$G,2,0)</f>
        <v>#N/A</v>
      </c>
      <c r="BE137" s="11" t="e">
        <f>VLOOKUP($A:$A,'7-Türkiye Çeyrek Yıllar İhracat'!$A:$G,3,0)</f>
        <v>#N/A</v>
      </c>
      <c r="BF137" s="11" t="e">
        <f>VLOOKUP($A:$A,'7-Türkiye Çeyrek Yıllar İhracat'!$A:$G,4,0)</f>
        <v>#N/A</v>
      </c>
      <c r="BG137" s="11" t="e">
        <f>VLOOKUP($A:$A,'7-Türkiye Çeyrek Yıllar İhracat'!$A:$G,5,0)</f>
        <v>#N/A</v>
      </c>
      <c r="BH137" s="12" t="e">
        <f>VLOOKUP($A:$A,'7-Türkiye Çeyrek Yıllar İhracat'!$A:$G,6,0)</f>
        <v>#N/A</v>
      </c>
      <c r="BI137" s="12" t="e">
        <f>VLOOKUP($A:$A,'7-Türkiye Çeyrek Yıllar İhracat'!$A:$G,7,0)</f>
        <v>#N/A</v>
      </c>
      <c r="BJ137" s="9">
        <f>VLOOKUP($A:$A,'8-Türkiye Yıllar İhracat Birim '!$A:$H,2,0)</f>
        <v>0</v>
      </c>
      <c r="BK137" s="9">
        <f>VLOOKUP($A:$A,'8-Türkiye Yıllar İhracat Birim '!$A:$H,3,0)</f>
        <v>0</v>
      </c>
      <c r="BL137" s="9">
        <f>VLOOKUP($A:$A,'8-Türkiye Yıllar İhracat Birim '!$A:$H,4,0)</f>
        <v>0</v>
      </c>
      <c r="BM137" s="9">
        <f>VLOOKUP($A:$A,'8-Türkiye Yıllar İhracat Birim '!$A:$H,5,0)</f>
        <v>0</v>
      </c>
      <c r="BN137" s="9">
        <f>VLOOKUP($A:$A,'8-Türkiye Yıllar İhracat Birim '!$A:$H,6,0)</f>
        <v>0</v>
      </c>
      <c r="BO137" s="9">
        <f>VLOOKUP($A:$A,'8-Türkiye Yıllar İhracat Birim '!$A:$H,7,0)</f>
        <v>0</v>
      </c>
      <c r="BP137" s="10">
        <f>VLOOKUP($A:$A,'8-Türkiye Yıllar İhracat Birim '!$A:$H,8,0)</f>
        <v>0</v>
      </c>
      <c r="BQ137" s="2">
        <f>VLOOKUP($A:$A,'9-Dünya Yıllar İthaları Birim F'!$A:$N,2,0)</f>
        <v>4167</v>
      </c>
      <c r="BR137" s="2" t="str">
        <f>VLOOKUP($A:$A,'9-Dünya Yıllar İthaları Birim F'!$A:$N,3,0)</f>
        <v>US Dollar/Tons</v>
      </c>
      <c r="BS137" s="2">
        <f>VLOOKUP($A:$A,'9-Dünya Yıllar İthaları Birim F'!$A:$N,4,0)</f>
        <v>3179</v>
      </c>
      <c r="BT137" s="2" t="str">
        <f>VLOOKUP($A:$A,'9-Dünya Yıllar İthaları Birim F'!$A:$N,5,0)</f>
        <v>US Dollar/Tons</v>
      </c>
      <c r="BU137" s="2">
        <f>VLOOKUP($A:$A,'9-Dünya Yıllar İthaları Birim F'!$A:$N,6,0)</f>
        <v>0</v>
      </c>
      <c r="BV137" s="2">
        <f>VLOOKUP($A:$A,'9-Dünya Yıllar İthaları Birim F'!$A:$N,7,0)</f>
        <v>0</v>
      </c>
      <c r="BW137" s="2">
        <f>VLOOKUP($A:$A,'9-Dünya Yıllar İthaları Birim F'!$A:$N,8,0)</f>
        <v>3444</v>
      </c>
      <c r="BX137" s="2" t="str">
        <f>VLOOKUP($A:$A,'9-Dünya Yıllar İthaları Birim F'!$A:$N,9,0)</f>
        <v>US Dollar/Tons</v>
      </c>
      <c r="BY137" s="2">
        <f>VLOOKUP($A:$A,'9-Dünya Yıllar İthaları Birim F'!$A:$N,10,0)</f>
        <v>3613</v>
      </c>
      <c r="BZ137" s="2" t="str">
        <f>VLOOKUP($A:$A,'9-Dünya Yıllar İthaları Birim F'!$A:$N,11,0)</f>
        <v>US Dollar/Tons</v>
      </c>
      <c r="CA137" s="2">
        <f>VLOOKUP($A:$A,'9-Dünya Yıllar İthaları Birim F'!$A:$N,12,0)</f>
        <v>112</v>
      </c>
      <c r="CB137" s="2">
        <f>VLOOKUP($A:$A,'9-Dünya Yıllar İthaları Birim F'!$A:$N,13,0)</f>
        <v>31</v>
      </c>
      <c r="CC137" s="2" t="str">
        <f>VLOOKUP($A:$A,'9-Dünya Yıllar İthaları Birim F'!$A:$N,14,0)</f>
        <v>Tons</v>
      </c>
    </row>
    <row r="138" spans="1:81" x14ac:dyDescent="0.3">
      <c r="A138" s="8" t="s">
        <v>147</v>
      </c>
      <c r="B138" s="9">
        <v>152</v>
      </c>
      <c r="C138" s="9">
        <v>65</v>
      </c>
      <c r="D138" s="9">
        <v>213</v>
      </c>
      <c r="E138" s="9">
        <v>84</v>
      </c>
      <c r="F138" s="49">
        <v>112</v>
      </c>
      <c r="G138" s="49">
        <f t="shared" si="4"/>
        <v>33.333333333333329</v>
      </c>
      <c r="H138" s="49">
        <f t="shared" si="5"/>
        <v>8.9222410757673534E-3</v>
      </c>
      <c r="I138" s="11" t="e">
        <f>VLOOKUP($A:$A,'2-Dünya Çeyrek Yıllar İthalatı'!$A:$G,2,0)</f>
        <v>#N/A</v>
      </c>
      <c r="J138" s="11" t="e">
        <f>VLOOKUP($A:$A,'2-Dünya Çeyrek Yıllar İthalatı'!$A:$G,3,0)</f>
        <v>#N/A</v>
      </c>
      <c r="K138" s="11" t="e">
        <f>VLOOKUP($A:$A,'2-Dünya Çeyrek Yıllar İthalatı'!$A:$G,4,0)</f>
        <v>#N/A</v>
      </c>
      <c r="L138" s="11" t="e">
        <f>VLOOKUP($A:$A,'2-Dünya Çeyrek Yıllar İthalatı'!$A:$G,5,0)</f>
        <v>#N/A</v>
      </c>
      <c r="M138" s="12" t="e">
        <f>VLOOKUP($A:$A,'2-Dünya Çeyrek Yıllar İthalatı'!$A:$G,6,0)</f>
        <v>#N/A</v>
      </c>
      <c r="N138" s="12" t="e">
        <f>VLOOKUP($A:$A,'2-Dünya Çeyrek Yıllar İthalatı'!$A:$G,7,0)</f>
        <v>#N/A</v>
      </c>
      <c r="O138" s="8">
        <f>VLOOKUP($A:$A,'3-Türkiye İhracat Göstergeleri'!$A:$P,2,0)</f>
        <v>18</v>
      </c>
      <c r="P138" s="27">
        <f>VLOOKUP($A:$A,'3-Türkiye İhracat Göstergeleri'!$A:$P,3,0)</f>
        <v>18</v>
      </c>
      <c r="Q138" s="27">
        <f>VLOOKUP($A:$A,'3-Türkiye İhracat Göstergeleri'!$A:$P,4,0)</f>
        <v>2.3754849948531158E-2</v>
      </c>
      <c r="R138" s="27">
        <f>VLOOKUP($A:$A,'3-Türkiye İhracat Göstergeleri'!$A:$P,5,0)</f>
        <v>2</v>
      </c>
      <c r="S138" s="27" t="str">
        <f>VLOOKUP($A:$A,'3-Türkiye İhracat Göstergeleri'!$A:$P,6,0)</f>
        <v>Tons</v>
      </c>
      <c r="T138" s="27">
        <f>VLOOKUP($A:$A,'3-Türkiye İhracat Göstergeleri'!$A:$P,7,0)</f>
        <v>9000</v>
      </c>
      <c r="U138" s="27">
        <f>VLOOKUP($A:$A,'3-Türkiye İhracat Göstergeleri'!$A:$P,8,0)</f>
        <v>-10</v>
      </c>
      <c r="V138" s="27">
        <f>VLOOKUP($A:$A,'3-Türkiye İhracat Göstergeleri'!$A:$P,9,0)</f>
        <v>-35</v>
      </c>
      <c r="W138" s="27">
        <f>VLOOKUP($A:$A,'3-Türkiye İhracat Göstergeleri'!$A:$P,10,0)</f>
        <v>170</v>
      </c>
      <c r="X138" s="27">
        <f>VLOOKUP($A:$A,'3-Türkiye İhracat Göstergeleri'!$A:$P,11,0)</f>
        <v>134</v>
      </c>
      <c r="Y138" s="27">
        <f>VLOOKUP($A:$A,'3-Türkiye İhracat Göstergeleri'!$A:$P,12,0)</f>
        <v>8.9222055373438108E-3</v>
      </c>
      <c r="Z138" s="27">
        <f>VLOOKUP($A:$A,'3-Türkiye İhracat Göstergeleri'!$A:$P,13,0)</f>
        <v>-4</v>
      </c>
      <c r="AA138" s="27">
        <f>VLOOKUP($A:$A,'3-Türkiye İhracat Göstergeleri'!$A:$P,14,0)</f>
        <v>2974</v>
      </c>
      <c r="AB138" s="27" t="str">
        <f>VLOOKUP($A:$A,'3-Türkiye İhracat Göstergeleri'!$A:$P,15,0)</f>
        <v>0.39</v>
      </c>
      <c r="AC138" s="27">
        <f>VLOOKUP($A:$A,'3-Türkiye İhracat Göstergeleri'!$A:$P,16,0)</f>
        <v>0</v>
      </c>
      <c r="AD138" s="27">
        <f>VLOOKUP($A:$A,'4-Dünya İthalat Göstergeleri'!$A:$M,2,0)</f>
        <v>112</v>
      </c>
      <c r="AE138" s="28">
        <f>VLOOKUP($A:$A,'4-Dünya İthalat Göstergeleri'!$A:$M,3,0)</f>
        <v>-96</v>
      </c>
      <c r="AF138" s="39">
        <f>VLOOKUP($A:$A,'4-Dünya İthalat Göstergeleri'!$A:$M,4,0)</f>
        <v>43</v>
      </c>
      <c r="AG138" s="39" t="str">
        <f>VLOOKUP($A:$A,'4-Dünya İthalat Göstergeleri'!$A:$M,5,0)</f>
        <v>Tons</v>
      </c>
      <c r="AH138" s="39">
        <f>VLOOKUP($A:$A,'4-Dünya İthalat Göstergeleri'!$A:$M,6,0)</f>
        <v>2605</v>
      </c>
      <c r="AI138" s="27">
        <f>VLOOKUP($A:$A,'4-Dünya İthalat Göstergeleri'!$A:$M,7,0)</f>
        <v>-4</v>
      </c>
      <c r="AJ138" s="27">
        <f>VLOOKUP($A:$A,'4-Dünya İthalat Göstergeleri'!$A:$M,8,0)</f>
        <v>1</v>
      </c>
      <c r="AK138" s="27">
        <f>VLOOKUP($A:$A,'4-Dünya İthalat Göstergeleri'!$A:$M,9,0)</f>
        <v>33</v>
      </c>
      <c r="AL138" s="27">
        <f>VLOOKUP($A:$A,'4-Dünya İthalat Göstergeleri'!$A:$M,10,0)</f>
        <v>8.9222055373438108E-3</v>
      </c>
      <c r="AM138" s="27">
        <f>VLOOKUP($A:$A,'4-Dünya İthalat Göstergeleri'!$A:$M,11,0)</f>
        <v>2974</v>
      </c>
      <c r="AN138" s="27" t="str">
        <f>VLOOKUP($A:$A,'4-Dünya İthalat Göstergeleri'!$A:$M,12,0)</f>
        <v>0.39</v>
      </c>
      <c r="AO138" s="27">
        <f>VLOOKUP($A:$A,'4-Dünya İthalat Göstergeleri'!$A:$M,13,0)</f>
        <v>0</v>
      </c>
      <c r="AP138" s="11">
        <f>VLOOKUP($A:$A,'5-Dünya Yıllar İhracatı'!$A:$H,2,0)</f>
        <v>0</v>
      </c>
      <c r="AQ138" s="11">
        <f>VLOOKUP($A:$A,'5-Dünya Yıllar İhracatı'!$A:$H,3,0)</f>
        <v>3</v>
      </c>
      <c r="AR138" s="11">
        <f>VLOOKUP($A:$A,'5-Dünya Yıllar İhracatı'!$A:$H,4,0)</f>
        <v>0</v>
      </c>
      <c r="AS138" s="11">
        <f>VLOOKUP($A:$A,'5-Dünya Yıllar İhracatı'!$A:$H,5,0)</f>
        <v>0</v>
      </c>
      <c r="AT138" s="12">
        <f>VLOOKUP($A:$A,'5-Dünya Yıllar İhracatı'!$A:$H,6,0)</f>
        <v>16</v>
      </c>
      <c r="AU138" s="12">
        <f>VLOOKUP($A:$A,'5-Dünya Yıllar İhracatı'!$A:$H,7,0)</f>
        <v>100</v>
      </c>
      <c r="AV138" s="12">
        <f>VLOOKUP($A:$A,'5-Dünya Yıllar İhracatı'!$A:$H,8,0)</f>
        <v>1.4784438269888072E-3</v>
      </c>
      <c r="AW138" s="11">
        <f>VLOOKUP($A:$A,'6-Türkiye Yıllar İhracatı'!$A:$H,2,0)</f>
        <v>80</v>
      </c>
      <c r="AX138" s="11">
        <f>VLOOKUP($A:$A,'6-Türkiye Yıllar İhracatı'!$A:$H,3,0)</f>
        <v>0</v>
      </c>
      <c r="AY138" s="11">
        <f>VLOOKUP($A:$A,'6-Türkiye Yıllar İhracatı'!$A:$H,4,0)</f>
        <v>0</v>
      </c>
      <c r="AZ138" s="11">
        <f>VLOOKUP($A:$A,'6-Türkiye Yıllar İhracatı'!$A:$H,5,0)</f>
        <v>7</v>
      </c>
      <c r="BA138" s="12">
        <f>VLOOKUP($A:$A,'6-Türkiye Yıllar İhracatı'!$A:$H,6,0)</f>
        <v>18</v>
      </c>
      <c r="BB138" s="11">
        <f>VLOOKUP($A:$A,'6-Türkiye Yıllar İhracatı'!$A:$H,7,0)</f>
        <v>157.14285714285714</v>
      </c>
      <c r="BC138" s="12">
        <f>VLOOKUP($A:$A,'6-Türkiye Yıllar İhracatı'!$A:$H,8,0)</f>
        <v>2.3754849948531158E-2</v>
      </c>
      <c r="BD138" s="9">
        <f>VLOOKUP($A:$A,'7-Türkiye Çeyrek Yıllar İhracat'!$A:$G,2,0)</f>
        <v>13</v>
      </c>
      <c r="BE138" s="9">
        <f>VLOOKUP($A:$A,'7-Türkiye Çeyrek Yıllar İhracat'!$A:$G,3,0)</f>
        <v>0</v>
      </c>
      <c r="BF138" s="9">
        <f>VLOOKUP($A:$A,'7-Türkiye Çeyrek Yıllar İhracat'!$A:$G,4,0)</f>
        <v>43</v>
      </c>
      <c r="BG138" s="9">
        <f>VLOOKUP($A:$A,'7-Türkiye Çeyrek Yıllar İhracat'!$A:$G,5,0)</f>
        <v>0</v>
      </c>
      <c r="BH138" s="10">
        <f>VLOOKUP($A:$A,'7-Türkiye Çeyrek Yıllar İhracat'!$A:$G,6,0)</f>
        <v>1</v>
      </c>
      <c r="BI138" s="12">
        <f>VLOOKUP($A:$A,'7-Türkiye Çeyrek Yıllar İhracat'!$A:$G,7,0)</f>
        <v>-92.307692307692307</v>
      </c>
      <c r="BJ138" s="11">
        <f>VLOOKUP($A:$A,'8-Türkiye Yıllar İhracat Birim '!$A:$H,2,0)</f>
        <v>7273</v>
      </c>
      <c r="BK138" s="11">
        <f>VLOOKUP($A:$A,'8-Türkiye Yıllar İhracat Birim '!$A:$H,3,0)</f>
        <v>0</v>
      </c>
      <c r="BL138" s="11">
        <f>VLOOKUP($A:$A,'8-Türkiye Yıllar İhracat Birim '!$A:$H,4,0)</f>
        <v>0</v>
      </c>
      <c r="BM138" s="11">
        <f>VLOOKUP($A:$A,'8-Türkiye Yıllar İhracat Birim '!$A:$H,5,0)</f>
        <v>7000</v>
      </c>
      <c r="BN138" s="11">
        <f>VLOOKUP($A:$A,'8-Türkiye Yıllar İhracat Birim '!$A:$H,6,0)</f>
        <v>9000</v>
      </c>
      <c r="BO138" s="11">
        <f>VLOOKUP($A:$A,'8-Türkiye Yıllar İhracat Birim '!$A:$H,7,0)</f>
        <v>18</v>
      </c>
      <c r="BP138" s="12">
        <f>VLOOKUP($A:$A,'8-Türkiye Yıllar İhracat Birim '!$A:$H,8,0)</f>
        <v>2</v>
      </c>
      <c r="BQ138" s="2">
        <f>VLOOKUP($A:$A,'9-Dünya Yıllar İthaları Birim F'!$A:$N,2,0)</f>
        <v>5241</v>
      </c>
      <c r="BR138" s="2" t="str">
        <f>VLOOKUP($A:$A,'9-Dünya Yıllar İthaları Birim F'!$A:$N,3,0)</f>
        <v>US Dollar/Tons</v>
      </c>
      <c r="BS138" s="2">
        <f>VLOOKUP($A:$A,'9-Dünya Yıllar İthaları Birim F'!$A:$N,4,0)</f>
        <v>2826</v>
      </c>
      <c r="BT138" s="2" t="str">
        <f>VLOOKUP($A:$A,'9-Dünya Yıllar İthaları Birim F'!$A:$N,5,0)</f>
        <v>US Dollar/Tons</v>
      </c>
      <c r="BU138" s="2">
        <f>VLOOKUP($A:$A,'9-Dünya Yıllar İthaları Birim F'!$A:$N,6,0)</f>
        <v>4260</v>
      </c>
      <c r="BV138" s="2" t="str">
        <f>VLOOKUP($A:$A,'9-Dünya Yıllar İthaları Birim F'!$A:$N,7,0)</f>
        <v>US Dollar/Tons</v>
      </c>
      <c r="BW138" s="2">
        <f>VLOOKUP($A:$A,'9-Dünya Yıllar İthaları Birim F'!$A:$N,8,0)</f>
        <v>7000</v>
      </c>
      <c r="BX138" s="2" t="str">
        <f>VLOOKUP($A:$A,'9-Dünya Yıllar İthaları Birim F'!$A:$N,9,0)</f>
        <v>US Dollar/Tons</v>
      </c>
      <c r="BY138" s="2">
        <f>VLOOKUP($A:$A,'9-Dünya Yıllar İthaları Birim F'!$A:$N,10,0)</f>
        <v>2605</v>
      </c>
      <c r="BZ138" s="2" t="str">
        <f>VLOOKUP($A:$A,'9-Dünya Yıllar İthaları Birim F'!$A:$N,11,0)</f>
        <v>US Dollar/Tons</v>
      </c>
      <c r="CA138" s="2">
        <f>VLOOKUP($A:$A,'9-Dünya Yıllar İthaları Birim F'!$A:$N,12,0)</f>
        <v>112</v>
      </c>
      <c r="CB138" s="2">
        <f>VLOOKUP($A:$A,'9-Dünya Yıllar İthaları Birim F'!$A:$N,13,0)</f>
        <v>43</v>
      </c>
      <c r="CC138" s="2" t="str">
        <f>VLOOKUP($A:$A,'9-Dünya Yıllar İthaları Birim F'!$A:$N,14,0)</f>
        <v>Tons</v>
      </c>
    </row>
    <row r="139" spans="1:81" x14ac:dyDescent="0.3">
      <c r="A139" s="6" t="s">
        <v>148</v>
      </c>
      <c r="B139" s="14">
        <v>22</v>
      </c>
      <c r="C139" s="14">
        <v>81</v>
      </c>
      <c r="D139" s="11"/>
      <c r="E139" s="14">
        <v>185</v>
      </c>
      <c r="F139" s="52">
        <v>97</v>
      </c>
      <c r="G139" s="52">
        <f t="shared" si="4"/>
        <v>-47.567567567567572</v>
      </c>
      <c r="H139" s="52">
        <f t="shared" si="5"/>
        <v>7.7272980745485111E-3</v>
      </c>
      <c r="I139" s="9" t="e">
        <f>VLOOKUP($A:$A,'2-Dünya Çeyrek Yıllar İthalatı'!$A:$G,2,0)</f>
        <v>#N/A</v>
      </c>
      <c r="J139" s="9" t="e">
        <f>VLOOKUP($A:$A,'2-Dünya Çeyrek Yıllar İthalatı'!$A:$G,3,0)</f>
        <v>#N/A</v>
      </c>
      <c r="K139" s="9" t="e">
        <f>VLOOKUP($A:$A,'2-Dünya Çeyrek Yıllar İthalatı'!$A:$G,4,0)</f>
        <v>#N/A</v>
      </c>
      <c r="L139" s="9" t="e">
        <f>VLOOKUP($A:$A,'2-Dünya Çeyrek Yıllar İthalatı'!$A:$G,5,0)</f>
        <v>#N/A</v>
      </c>
      <c r="M139" s="10" t="e">
        <f>VLOOKUP($A:$A,'2-Dünya Çeyrek Yıllar İthalatı'!$A:$G,6,0)</f>
        <v>#N/A</v>
      </c>
      <c r="N139" s="10" t="e">
        <f>VLOOKUP($A:$A,'2-Dünya Çeyrek Yıllar İthalatı'!$A:$G,7,0)</f>
        <v>#N/A</v>
      </c>
      <c r="O139" s="6">
        <f>VLOOKUP($A:$A,'3-Türkiye İhracat Göstergeleri'!$A:$P,2,0)</f>
        <v>0</v>
      </c>
      <c r="P139" s="25">
        <f>VLOOKUP($A:$A,'3-Türkiye İhracat Göstergeleri'!$A:$P,3,0)</f>
        <v>0</v>
      </c>
      <c r="Q139" s="25">
        <f>VLOOKUP($A:$A,'3-Türkiye İhracat Göstergeleri'!$A:$P,4,0)</f>
        <v>0</v>
      </c>
      <c r="R139" s="25">
        <f>VLOOKUP($A:$A,'3-Türkiye İhracat Göstergeleri'!$A:$P,5,0)</f>
        <v>0</v>
      </c>
      <c r="S139" s="25">
        <f>VLOOKUP($A:$A,'3-Türkiye İhracat Göstergeleri'!$A:$P,6,0)</f>
        <v>0</v>
      </c>
      <c r="T139" s="25">
        <f>VLOOKUP($A:$A,'3-Türkiye İhracat Göstergeleri'!$A:$P,7,0)</f>
        <v>0</v>
      </c>
      <c r="U139" s="25">
        <f>VLOOKUP($A:$A,'3-Türkiye İhracat Göstergeleri'!$A:$P,8,0)</f>
        <v>0</v>
      </c>
      <c r="V139" s="25">
        <f>VLOOKUP($A:$A,'3-Türkiye İhracat Göstergeleri'!$A:$P,9,0)</f>
        <v>0</v>
      </c>
      <c r="W139" s="25">
        <f>VLOOKUP($A:$A,'3-Türkiye İhracat Göstergeleri'!$A:$P,10,0)</f>
        <v>0</v>
      </c>
      <c r="X139" s="25">
        <f>VLOOKUP($A:$A,'3-Türkiye İhracat Göstergeleri'!$A:$P,11,0)</f>
        <v>136</v>
      </c>
      <c r="Y139" s="25">
        <f>VLOOKUP($A:$A,'3-Türkiye İhracat Göstergeleri'!$A:$P,12,0)</f>
        <v>7.8069298451758353E-3</v>
      </c>
      <c r="Z139" s="25">
        <f>VLOOKUP($A:$A,'3-Türkiye İhracat Göstergeleri'!$A:$P,13,0)</f>
        <v>46</v>
      </c>
      <c r="AA139" s="25">
        <f>VLOOKUP($A:$A,'3-Türkiye İhracat Göstergeleri'!$A:$P,14,0)</f>
        <v>2766</v>
      </c>
      <c r="AB139" s="25" t="str">
        <f>VLOOKUP($A:$A,'3-Türkiye İhracat Göstergeleri'!$A:$P,15,0)</f>
        <v>0.9</v>
      </c>
      <c r="AC139" s="25">
        <f>VLOOKUP($A:$A,'3-Türkiye İhracat Göstergeleri'!$A:$P,16,0)</f>
        <v>20</v>
      </c>
      <c r="AD139" s="41">
        <f>VLOOKUP($A:$A,'4-Dünya İthalat Göstergeleri'!$A:$M,2,0)</f>
        <v>98</v>
      </c>
      <c r="AE139" s="29">
        <f>VLOOKUP($A:$A,'4-Dünya İthalat Göstergeleri'!$A:$M,3,0)</f>
        <v>-98</v>
      </c>
      <c r="AF139" s="41">
        <f>VLOOKUP($A:$A,'4-Dünya İthalat Göstergeleri'!$A:$M,4,0)</f>
        <v>22</v>
      </c>
      <c r="AG139" s="41" t="str">
        <f>VLOOKUP($A:$A,'4-Dünya İthalat Göstergeleri'!$A:$M,5,0)</f>
        <v>Tons</v>
      </c>
      <c r="AH139" s="41">
        <f>VLOOKUP($A:$A,'4-Dünya İthalat Göstergeleri'!$A:$M,6,0)</f>
        <v>4455</v>
      </c>
      <c r="AI139" s="41">
        <f>VLOOKUP($A:$A,'4-Dünya İthalat Göstergeleri'!$A:$M,7,0)</f>
        <v>46</v>
      </c>
      <c r="AJ139" s="41">
        <f>VLOOKUP($A:$A,'4-Dünya İthalat Göstergeleri'!$A:$M,8,0)</f>
        <v>0</v>
      </c>
      <c r="AK139" s="41">
        <f>VLOOKUP($A:$A,'4-Dünya İthalat Göstergeleri'!$A:$M,9,0)</f>
        <v>-48</v>
      </c>
      <c r="AL139" s="41">
        <f>VLOOKUP($A:$A,'4-Dünya İthalat Göstergeleri'!$A:$M,10,0)</f>
        <v>7.8069298451758353E-3</v>
      </c>
      <c r="AM139" s="41">
        <f>VLOOKUP($A:$A,'4-Dünya İthalat Göstergeleri'!$A:$M,11,0)</f>
        <v>2766</v>
      </c>
      <c r="AN139" s="41" t="str">
        <f>VLOOKUP($A:$A,'4-Dünya İthalat Göstergeleri'!$A:$M,12,0)</f>
        <v>0.9</v>
      </c>
      <c r="AO139" s="41">
        <f>VLOOKUP($A:$A,'4-Dünya İthalat Göstergeleri'!$A:$M,13,0)</f>
        <v>45462</v>
      </c>
      <c r="AP139" s="9" t="e">
        <f>VLOOKUP($A:$A,'5-Dünya Yıllar İhracatı'!$A:$H,2,0)</f>
        <v>#N/A</v>
      </c>
      <c r="AQ139" s="9" t="e">
        <f>VLOOKUP($A:$A,'5-Dünya Yıllar İhracatı'!$A:$H,3,0)</f>
        <v>#N/A</v>
      </c>
      <c r="AR139" s="9" t="e">
        <f>VLOOKUP($A:$A,'5-Dünya Yıllar İhracatı'!$A:$H,4,0)</f>
        <v>#N/A</v>
      </c>
      <c r="AS139" s="9" t="e">
        <f>VLOOKUP($A:$A,'5-Dünya Yıllar İhracatı'!$A:$H,5,0)</f>
        <v>#N/A</v>
      </c>
      <c r="AT139" s="10" t="e">
        <f>VLOOKUP($A:$A,'5-Dünya Yıllar İhracatı'!$A:$H,6,0)</f>
        <v>#N/A</v>
      </c>
      <c r="AU139" s="10" t="e">
        <f>VLOOKUP($A:$A,'5-Dünya Yıllar İhracatı'!$A:$H,7,0)</f>
        <v>#N/A</v>
      </c>
      <c r="AV139" s="10" t="e">
        <f>VLOOKUP($A:$A,'5-Dünya Yıllar İhracatı'!$A:$H,8,0)</f>
        <v>#N/A</v>
      </c>
      <c r="AW139" s="9" t="e">
        <f>VLOOKUP($A:$A,'6-Türkiye Yıllar İhracatı'!$A:$H,2,0)</f>
        <v>#N/A</v>
      </c>
      <c r="AX139" s="9" t="e">
        <f>VLOOKUP($A:$A,'6-Türkiye Yıllar İhracatı'!$A:$H,3,0)</f>
        <v>#N/A</v>
      </c>
      <c r="AY139" s="9" t="e">
        <f>VLOOKUP($A:$A,'6-Türkiye Yıllar İhracatı'!$A:$H,4,0)</f>
        <v>#N/A</v>
      </c>
      <c r="AZ139" s="9" t="e">
        <f>VLOOKUP($A:$A,'6-Türkiye Yıllar İhracatı'!$A:$H,5,0)</f>
        <v>#N/A</v>
      </c>
      <c r="BA139" s="10" t="e">
        <f>VLOOKUP($A:$A,'6-Türkiye Yıllar İhracatı'!$A:$H,6,0)</f>
        <v>#N/A</v>
      </c>
      <c r="BB139" s="9" t="e">
        <f>VLOOKUP($A:$A,'6-Türkiye Yıllar İhracatı'!$A:$H,7,0)</f>
        <v>#N/A</v>
      </c>
      <c r="BC139" s="10" t="e">
        <f>VLOOKUP($A:$A,'6-Türkiye Yıllar İhracatı'!$A:$H,8,0)</f>
        <v>#N/A</v>
      </c>
      <c r="BD139" s="11" t="e">
        <f>VLOOKUP($A:$A,'7-Türkiye Çeyrek Yıllar İhracat'!$A:$G,2,0)</f>
        <v>#N/A</v>
      </c>
      <c r="BE139" s="11" t="e">
        <f>VLOOKUP($A:$A,'7-Türkiye Çeyrek Yıllar İhracat'!$A:$G,3,0)</f>
        <v>#N/A</v>
      </c>
      <c r="BF139" s="11" t="e">
        <f>VLOOKUP($A:$A,'7-Türkiye Çeyrek Yıllar İhracat'!$A:$G,4,0)</f>
        <v>#N/A</v>
      </c>
      <c r="BG139" s="11" t="e">
        <f>VLOOKUP($A:$A,'7-Türkiye Çeyrek Yıllar İhracat'!$A:$G,5,0)</f>
        <v>#N/A</v>
      </c>
      <c r="BH139" s="12" t="e">
        <f>VLOOKUP($A:$A,'7-Türkiye Çeyrek Yıllar İhracat'!$A:$G,6,0)</f>
        <v>#N/A</v>
      </c>
      <c r="BI139" s="12" t="e">
        <f>VLOOKUP($A:$A,'7-Türkiye Çeyrek Yıllar İhracat'!$A:$G,7,0)</f>
        <v>#N/A</v>
      </c>
      <c r="BJ139" s="9" t="e">
        <f>VLOOKUP($A:$A,'8-Türkiye Yıllar İhracat Birim '!$A:$H,2,0)</f>
        <v>#N/A</v>
      </c>
      <c r="BK139" s="9" t="e">
        <f>VLOOKUP($A:$A,'8-Türkiye Yıllar İhracat Birim '!$A:$H,3,0)</f>
        <v>#N/A</v>
      </c>
      <c r="BL139" s="9" t="e">
        <f>VLOOKUP($A:$A,'8-Türkiye Yıllar İhracat Birim '!$A:$H,4,0)</f>
        <v>#N/A</v>
      </c>
      <c r="BM139" s="9" t="e">
        <f>VLOOKUP($A:$A,'8-Türkiye Yıllar İhracat Birim '!$A:$H,5,0)</f>
        <v>#N/A</v>
      </c>
      <c r="BN139" s="9" t="e">
        <f>VLOOKUP($A:$A,'8-Türkiye Yıllar İhracat Birim '!$A:$H,6,0)</f>
        <v>#N/A</v>
      </c>
      <c r="BO139" s="9" t="e">
        <f>VLOOKUP($A:$A,'8-Türkiye Yıllar İhracat Birim '!$A:$H,7,0)</f>
        <v>#N/A</v>
      </c>
      <c r="BP139" s="10" t="e">
        <f>VLOOKUP($A:$A,'8-Türkiye Yıllar İhracat Birim '!$A:$H,8,0)</f>
        <v>#N/A</v>
      </c>
      <c r="BQ139" s="2">
        <f>VLOOKUP($A:$A,'9-Dünya Yıllar İthaları Birim F'!$A:$N,2,0)</f>
        <v>3143</v>
      </c>
      <c r="BR139" s="2" t="str">
        <f>VLOOKUP($A:$A,'9-Dünya Yıllar İthaları Birim F'!$A:$N,3,0)</f>
        <v>US Dollar/Tons</v>
      </c>
      <c r="BS139" s="2">
        <f>VLOOKUP($A:$A,'9-Dünya Yıllar İthaları Birim F'!$A:$N,4,0)</f>
        <v>3000</v>
      </c>
      <c r="BT139" s="2" t="str">
        <f>VLOOKUP($A:$A,'9-Dünya Yıllar İthaları Birim F'!$A:$N,5,0)</f>
        <v>US Dollar/Tons</v>
      </c>
      <c r="BU139" s="2">
        <f>VLOOKUP($A:$A,'9-Dünya Yıllar İthaları Birim F'!$A:$N,6,0)</f>
        <v>0</v>
      </c>
      <c r="BV139" s="2">
        <f>VLOOKUP($A:$A,'9-Dünya Yıllar İthaları Birim F'!$A:$N,7,0)</f>
        <v>0</v>
      </c>
      <c r="BW139" s="2">
        <f>VLOOKUP($A:$A,'9-Dünya Yıllar İthaları Birim F'!$A:$N,8,0)</f>
        <v>4512</v>
      </c>
      <c r="BX139" s="2" t="str">
        <f>VLOOKUP($A:$A,'9-Dünya Yıllar İthaları Birim F'!$A:$N,9,0)</f>
        <v>US Dollar/Tons</v>
      </c>
      <c r="BY139" s="2">
        <f>VLOOKUP($A:$A,'9-Dünya Yıllar İthaları Birim F'!$A:$N,10,0)</f>
        <v>4409</v>
      </c>
      <c r="BZ139" s="2" t="str">
        <f>VLOOKUP($A:$A,'9-Dünya Yıllar İthaları Birim F'!$A:$N,11,0)</f>
        <v>US Dollar/Tons</v>
      </c>
      <c r="CA139" s="2">
        <f>VLOOKUP($A:$A,'9-Dünya Yıllar İthaları Birim F'!$A:$N,12,0)</f>
        <v>97</v>
      </c>
      <c r="CB139" s="2">
        <f>VLOOKUP($A:$A,'9-Dünya Yıllar İthaları Birim F'!$A:$N,13,0)</f>
        <v>22</v>
      </c>
      <c r="CC139" s="2" t="str">
        <f>VLOOKUP($A:$A,'9-Dünya Yıllar İthaları Birim F'!$A:$N,14,0)</f>
        <v>Tons</v>
      </c>
    </row>
    <row r="140" spans="1:81" x14ac:dyDescent="0.3">
      <c r="A140" s="8" t="s">
        <v>149</v>
      </c>
      <c r="B140" s="9">
        <v>92</v>
      </c>
      <c r="C140" s="9">
        <v>166</v>
      </c>
      <c r="D140" s="9">
        <v>292</v>
      </c>
      <c r="E140" s="9">
        <v>176</v>
      </c>
      <c r="F140" s="49">
        <v>84</v>
      </c>
      <c r="G140" s="49">
        <f t="shared" si="4"/>
        <v>-52.272727272727273</v>
      </c>
      <c r="H140" s="49">
        <f t="shared" si="5"/>
        <v>6.6916808068255137E-3</v>
      </c>
      <c r="I140" s="11" t="e">
        <f>VLOOKUP($A:$A,'2-Dünya Çeyrek Yıllar İthalatı'!$A:$G,2,0)</f>
        <v>#N/A</v>
      </c>
      <c r="J140" s="11" t="e">
        <f>VLOOKUP($A:$A,'2-Dünya Çeyrek Yıllar İthalatı'!$A:$G,3,0)</f>
        <v>#N/A</v>
      </c>
      <c r="K140" s="11" t="e">
        <f>VLOOKUP($A:$A,'2-Dünya Çeyrek Yıllar İthalatı'!$A:$G,4,0)</f>
        <v>#N/A</v>
      </c>
      <c r="L140" s="11" t="e">
        <f>VLOOKUP($A:$A,'2-Dünya Çeyrek Yıllar İthalatı'!$A:$G,5,0)</f>
        <v>#N/A</v>
      </c>
      <c r="M140" s="12" t="e">
        <f>VLOOKUP($A:$A,'2-Dünya Çeyrek Yıllar İthalatı'!$A:$G,6,0)</f>
        <v>#N/A</v>
      </c>
      <c r="N140" s="12" t="e">
        <f>VLOOKUP($A:$A,'2-Dünya Çeyrek Yıllar İthalatı'!$A:$G,7,0)</f>
        <v>#N/A</v>
      </c>
      <c r="O140" s="8">
        <f>VLOOKUP($A:$A,'3-Türkiye İhracat Göstergeleri'!$A:$P,2,0)</f>
        <v>0</v>
      </c>
      <c r="P140" s="27">
        <f>VLOOKUP($A:$A,'3-Türkiye İhracat Göstergeleri'!$A:$P,3,0)</f>
        <v>0</v>
      </c>
      <c r="Q140" s="27">
        <f>VLOOKUP($A:$A,'3-Türkiye İhracat Göstergeleri'!$A:$P,4,0)</f>
        <v>0</v>
      </c>
      <c r="R140" s="27">
        <f>VLOOKUP($A:$A,'3-Türkiye İhracat Göstergeleri'!$A:$P,5,0)</f>
        <v>0</v>
      </c>
      <c r="S140" s="27">
        <f>VLOOKUP($A:$A,'3-Türkiye İhracat Göstergeleri'!$A:$P,6,0)</f>
        <v>0</v>
      </c>
      <c r="T140" s="27">
        <f>VLOOKUP($A:$A,'3-Türkiye İhracat Göstergeleri'!$A:$P,7,0)</f>
        <v>0</v>
      </c>
      <c r="U140" s="27">
        <f>VLOOKUP($A:$A,'3-Türkiye İhracat Göstergeleri'!$A:$P,8,0)</f>
        <v>0</v>
      </c>
      <c r="V140" s="27">
        <f>VLOOKUP($A:$A,'3-Türkiye İhracat Göstergeleri'!$A:$P,9,0)</f>
        <v>0</v>
      </c>
      <c r="W140" s="27">
        <f>VLOOKUP($A:$A,'3-Türkiye İhracat Göstergeleri'!$A:$P,10,0)</f>
        <v>0</v>
      </c>
      <c r="X140" s="27">
        <f>VLOOKUP($A:$A,'3-Türkiye İhracat Göstergeleri'!$A:$P,11,0)</f>
        <v>137</v>
      </c>
      <c r="Y140" s="27">
        <f>VLOOKUP($A:$A,'3-Türkiye İhracat Göstergeleri'!$A:$P,12,0)</f>
        <v>6.691654153007859E-3</v>
      </c>
      <c r="Z140" s="27">
        <f>VLOOKUP($A:$A,'3-Türkiye İhracat Göstergeleri'!$A:$P,13,0)</f>
        <v>-1</v>
      </c>
      <c r="AA140" s="27">
        <f>VLOOKUP($A:$A,'3-Türkiye İhracat Göstergeleri'!$A:$P,14,0)</f>
        <v>15675</v>
      </c>
      <c r="AB140" s="27" t="str">
        <f>VLOOKUP($A:$A,'3-Türkiye İhracat Göstergeleri'!$A:$P,15,0)</f>
        <v>0.87</v>
      </c>
      <c r="AC140" s="27">
        <f>VLOOKUP($A:$A,'3-Türkiye İhracat Göstergeleri'!$A:$P,16,0)</f>
        <v>5</v>
      </c>
      <c r="AD140" s="27">
        <f>VLOOKUP($A:$A,'4-Dünya İthalat Göstergeleri'!$A:$M,2,0)</f>
        <v>84</v>
      </c>
      <c r="AE140" s="28">
        <f>VLOOKUP($A:$A,'4-Dünya İthalat Göstergeleri'!$A:$M,3,0)</f>
        <v>-84</v>
      </c>
      <c r="AF140" s="27">
        <f>VLOOKUP($A:$A,'4-Dünya İthalat Göstergeleri'!$A:$M,4,0)</f>
        <v>28</v>
      </c>
      <c r="AG140" s="27" t="str">
        <f>VLOOKUP($A:$A,'4-Dünya İthalat Göstergeleri'!$A:$M,5,0)</f>
        <v>Tons</v>
      </c>
      <c r="AH140" s="27">
        <f>VLOOKUP($A:$A,'4-Dünya İthalat Göstergeleri'!$A:$M,6,0)</f>
        <v>3000</v>
      </c>
      <c r="AI140" s="27">
        <f>VLOOKUP($A:$A,'4-Dünya İthalat Göstergeleri'!$A:$M,7,0)</f>
        <v>-1</v>
      </c>
      <c r="AJ140" s="27">
        <f>VLOOKUP($A:$A,'4-Dünya İthalat Göstergeleri'!$A:$M,8,0)</f>
        <v>-2</v>
      </c>
      <c r="AK140" s="27">
        <f>VLOOKUP($A:$A,'4-Dünya İthalat Göstergeleri'!$A:$M,9,0)</f>
        <v>-52</v>
      </c>
      <c r="AL140" s="27">
        <f>VLOOKUP($A:$A,'4-Dünya İthalat Göstergeleri'!$A:$M,10,0)</f>
        <v>6.691654153007859E-3</v>
      </c>
      <c r="AM140" s="27">
        <f>VLOOKUP($A:$A,'4-Dünya İthalat Göstergeleri'!$A:$M,11,0)</f>
        <v>15675</v>
      </c>
      <c r="AN140" s="27" t="str">
        <f>VLOOKUP($A:$A,'4-Dünya İthalat Göstergeleri'!$A:$M,12,0)</f>
        <v>0.87</v>
      </c>
      <c r="AO140" s="27">
        <f>VLOOKUP($A:$A,'4-Dünya İthalat Göstergeleri'!$A:$M,13,0)</f>
        <v>45477</v>
      </c>
      <c r="AP140" s="11" t="e">
        <f>VLOOKUP($A:$A,'5-Dünya Yıllar İhracatı'!$A:$H,2,0)</f>
        <v>#N/A</v>
      </c>
      <c r="AQ140" s="11" t="e">
        <f>VLOOKUP($A:$A,'5-Dünya Yıllar İhracatı'!$A:$H,3,0)</f>
        <v>#N/A</v>
      </c>
      <c r="AR140" s="11" t="e">
        <f>VLOOKUP($A:$A,'5-Dünya Yıllar İhracatı'!$A:$H,4,0)</f>
        <v>#N/A</v>
      </c>
      <c r="AS140" s="11" t="e">
        <f>VLOOKUP($A:$A,'5-Dünya Yıllar İhracatı'!$A:$H,5,0)</f>
        <v>#N/A</v>
      </c>
      <c r="AT140" s="12" t="e">
        <f>VLOOKUP($A:$A,'5-Dünya Yıllar İhracatı'!$A:$H,6,0)</f>
        <v>#N/A</v>
      </c>
      <c r="AU140" s="12" t="e">
        <f>VLOOKUP($A:$A,'5-Dünya Yıllar İhracatı'!$A:$H,7,0)</f>
        <v>#N/A</v>
      </c>
      <c r="AV140" s="12" t="e">
        <f>VLOOKUP($A:$A,'5-Dünya Yıllar İhracatı'!$A:$H,8,0)</f>
        <v>#N/A</v>
      </c>
      <c r="AW140" s="11">
        <f>VLOOKUP($A:$A,'6-Türkiye Yıllar İhracatı'!$A:$H,2,0)</f>
        <v>0</v>
      </c>
      <c r="AX140" s="11">
        <f>VLOOKUP($A:$A,'6-Türkiye Yıllar İhracatı'!$A:$H,3,0)</f>
        <v>0</v>
      </c>
      <c r="AY140" s="11">
        <f>VLOOKUP($A:$A,'6-Türkiye Yıllar İhracatı'!$A:$H,4,0)</f>
        <v>0</v>
      </c>
      <c r="AZ140" s="11">
        <f>VLOOKUP($A:$A,'6-Türkiye Yıllar İhracatı'!$A:$H,5,0)</f>
        <v>10</v>
      </c>
      <c r="BA140" s="12">
        <f>VLOOKUP($A:$A,'6-Türkiye Yıllar İhracatı'!$A:$H,6,0)</f>
        <v>0</v>
      </c>
      <c r="BB140" s="11">
        <f>VLOOKUP($A:$A,'6-Türkiye Yıllar İhracatı'!$A:$H,7,0)</f>
        <v>-100</v>
      </c>
      <c r="BC140" s="12">
        <f>VLOOKUP($A:$A,'6-Türkiye Yıllar İhracatı'!$A:$H,8,0)</f>
        <v>0</v>
      </c>
      <c r="BD140" s="9" t="e">
        <f>VLOOKUP($A:$A,'7-Türkiye Çeyrek Yıllar İhracat'!$A:$G,2,0)</f>
        <v>#N/A</v>
      </c>
      <c r="BE140" s="9" t="e">
        <f>VLOOKUP($A:$A,'7-Türkiye Çeyrek Yıllar İhracat'!$A:$G,3,0)</f>
        <v>#N/A</v>
      </c>
      <c r="BF140" s="9" t="e">
        <f>VLOOKUP($A:$A,'7-Türkiye Çeyrek Yıllar İhracat'!$A:$G,4,0)</f>
        <v>#N/A</v>
      </c>
      <c r="BG140" s="9" t="e">
        <f>VLOOKUP($A:$A,'7-Türkiye Çeyrek Yıllar İhracat'!$A:$G,5,0)</f>
        <v>#N/A</v>
      </c>
      <c r="BH140" s="10" t="e">
        <f>VLOOKUP($A:$A,'7-Türkiye Çeyrek Yıllar İhracat'!$A:$G,6,0)</f>
        <v>#N/A</v>
      </c>
      <c r="BI140" s="12" t="e">
        <f>VLOOKUP($A:$A,'7-Türkiye Çeyrek Yıllar İhracat'!$A:$G,7,0)</f>
        <v>#N/A</v>
      </c>
      <c r="BJ140" s="11">
        <f>VLOOKUP($A:$A,'8-Türkiye Yıllar İhracat Birim '!$A:$H,2,0)</f>
        <v>0</v>
      </c>
      <c r="BK140" s="11">
        <f>VLOOKUP($A:$A,'8-Türkiye Yıllar İhracat Birim '!$A:$H,3,0)</f>
        <v>0</v>
      </c>
      <c r="BL140" s="11">
        <f>VLOOKUP($A:$A,'8-Türkiye Yıllar İhracat Birim '!$A:$H,4,0)</f>
        <v>0</v>
      </c>
      <c r="BM140" s="11">
        <f>VLOOKUP($A:$A,'8-Türkiye Yıllar İhracat Birim '!$A:$H,5,0)</f>
        <v>5000</v>
      </c>
      <c r="BN140" s="11">
        <f>VLOOKUP($A:$A,'8-Türkiye Yıllar İhracat Birim '!$A:$H,6,0)</f>
        <v>0</v>
      </c>
      <c r="BO140" s="11">
        <f>VLOOKUP($A:$A,'8-Türkiye Yıllar İhracat Birim '!$A:$H,7,0)</f>
        <v>0</v>
      </c>
      <c r="BP140" s="12">
        <f>VLOOKUP($A:$A,'8-Türkiye Yıllar İhracat Birim '!$A:$H,8,0)</f>
        <v>0</v>
      </c>
      <c r="BQ140" s="2">
        <f>VLOOKUP($A:$A,'9-Dünya Yıllar İthaları Birim F'!$A:$N,2,0)</f>
        <v>3538</v>
      </c>
      <c r="BR140" s="2" t="str">
        <f>VLOOKUP($A:$A,'9-Dünya Yıllar İthaları Birim F'!$A:$N,3,0)</f>
        <v>US Dollar/Tons</v>
      </c>
      <c r="BS140" s="2">
        <f>VLOOKUP($A:$A,'9-Dünya Yıllar İthaları Birim F'!$A:$N,4,0)</f>
        <v>2767</v>
      </c>
      <c r="BT140" s="2" t="str">
        <f>VLOOKUP($A:$A,'9-Dünya Yıllar İthaları Birim F'!$A:$N,5,0)</f>
        <v>US Dollar/Tons</v>
      </c>
      <c r="BU140" s="2">
        <f>VLOOKUP($A:$A,'9-Dünya Yıllar İthaları Birim F'!$A:$N,6,0)</f>
        <v>3435</v>
      </c>
      <c r="BV140" s="2" t="str">
        <f>VLOOKUP($A:$A,'9-Dünya Yıllar İthaları Birim F'!$A:$N,7,0)</f>
        <v>US Dollar/Tons</v>
      </c>
      <c r="BW140" s="2">
        <f>VLOOKUP($A:$A,'9-Dünya Yıllar İthaları Birim F'!$A:$N,8,0)</f>
        <v>4293</v>
      </c>
      <c r="BX140" s="2" t="str">
        <f>VLOOKUP($A:$A,'9-Dünya Yıllar İthaları Birim F'!$A:$N,9,0)</f>
        <v>US Dollar/Tons</v>
      </c>
      <c r="BY140" s="2">
        <f>VLOOKUP($A:$A,'9-Dünya Yıllar İthaları Birim F'!$A:$N,10,0)</f>
        <v>3000</v>
      </c>
      <c r="BZ140" s="2" t="str">
        <f>VLOOKUP($A:$A,'9-Dünya Yıllar İthaları Birim F'!$A:$N,11,0)</f>
        <v>US Dollar/Tons</v>
      </c>
      <c r="CA140" s="2">
        <f>VLOOKUP($A:$A,'9-Dünya Yıllar İthaları Birim F'!$A:$N,12,0)</f>
        <v>84</v>
      </c>
      <c r="CB140" s="2">
        <f>VLOOKUP($A:$A,'9-Dünya Yıllar İthaları Birim F'!$A:$N,13,0)</f>
        <v>28</v>
      </c>
      <c r="CC140" s="2" t="str">
        <f>VLOOKUP($A:$A,'9-Dünya Yıllar İthaları Birim F'!$A:$N,14,0)</f>
        <v>Tons</v>
      </c>
    </row>
    <row r="141" spans="1:81" x14ac:dyDescent="0.3">
      <c r="A141" s="6" t="s">
        <v>150</v>
      </c>
      <c r="B141" s="11"/>
      <c r="C141" s="11"/>
      <c r="D141" s="11">
        <v>3</v>
      </c>
      <c r="E141" s="11">
        <v>117</v>
      </c>
      <c r="F141" s="50">
        <v>82</v>
      </c>
      <c r="G141" s="50">
        <f t="shared" si="4"/>
        <v>-29.914529914529915</v>
      </c>
      <c r="H141" s="50">
        <f t="shared" si="5"/>
        <v>6.5323550733296688E-3</v>
      </c>
      <c r="I141" s="9" t="e">
        <f>VLOOKUP($A:$A,'2-Dünya Çeyrek Yıllar İthalatı'!$A:$G,2,0)</f>
        <v>#N/A</v>
      </c>
      <c r="J141" s="9" t="e">
        <f>VLOOKUP($A:$A,'2-Dünya Çeyrek Yıllar İthalatı'!$A:$G,3,0)</f>
        <v>#N/A</v>
      </c>
      <c r="K141" s="9" t="e">
        <f>VLOOKUP($A:$A,'2-Dünya Çeyrek Yıllar İthalatı'!$A:$G,4,0)</f>
        <v>#N/A</v>
      </c>
      <c r="L141" s="9" t="e">
        <f>VLOOKUP($A:$A,'2-Dünya Çeyrek Yıllar İthalatı'!$A:$G,5,0)</f>
        <v>#N/A</v>
      </c>
      <c r="M141" s="10" t="e">
        <f>VLOOKUP($A:$A,'2-Dünya Çeyrek Yıllar İthalatı'!$A:$G,6,0)</f>
        <v>#N/A</v>
      </c>
      <c r="N141" s="10" t="e">
        <f>VLOOKUP($A:$A,'2-Dünya Çeyrek Yıllar İthalatı'!$A:$G,7,0)</f>
        <v>#N/A</v>
      </c>
      <c r="O141" s="6">
        <f>VLOOKUP($A:$A,'3-Türkiye İhracat Göstergeleri'!$A:$P,2,0)</f>
        <v>1</v>
      </c>
      <c r="P141" s="25">
        <f>VLOOKUP($A:$A,'3-Türkiye İhracat Göstergeleri'!$A:$P,3,0)</f>
        <v>1</v>
      </c>
      <c r="Q141" s="25">
        <f>VLOOKUP($A:$A,'3-Türkiye İhracat Göstergeleri'!$A:$P,4,0)</f>
        <v>1.3197138860295088E-3</v>
      </c>
      <c r="R141" s="25">
        <f>VLOOKUP($A:$A,'3-Türkiye İhracat Göstergeleri'!$A:$P,5,0)</f>
        <v>0</v>
      </c>
      <c r="S141" s="25" t="str">
        <f>VLOOKUP($A:$A,'3-Türkiye İhracat Göstergeleri'!$A:$P,6,0)</f>
        <v>Tons</v>
      </c>
      <c r="T141" s="25">
        <f>VLOOKUP($A:$A,'3-Türkiye İhracat Göstergeleri'!$A:$P,7,0)</f>
        <v>0</v>
      </c>
      <c r="U141" s="25">
        <f>VLOOKUP($A:$A,'3-Türkiye İhracat Göstergeleri'!$A:$P,8,0)</f>
        <v>0</v>
      </c>
      <c r="V141" s="25">
        <f>VLOOKUP($A:$A,'3-Türkiye İhracat Göstergeleri'!$A:$P,9,0)</f>
        <v>0</v>
      </c>
      <c r="W141" s="25">
        <f>VLOOKUP($A:$A,'3-Türkiye İhracat Göstergeleri'!$A:$P,10,0)</f>
        <v>0</v>
      </c>
      <c r="X141" s="25">
        <f>VLOOKUP($A:$A,'3-Türkiye İhracat Göstergeleri'!$A:$P,11,0)</f>
        <v>138</v>
      </c>
      <c r="Y141" s="25">
        <f>VLOOKUP($A:$A,'3-Türkiye İhracat Göstergeleri'!$A:$P,12,0)</f>
        <v>6.5323290541267186E-3</v>
      </c>
      <c r="Z141" s="25">
        <f>VLOOKUP($A:$A,'3-Türkiye İhracat Göstergeleri'!$A:$P,13,0)</f>
        <v>0</v>
      </c>
      <c r="AA141" s="25">
        <f>VLOOKUP($A:$A,'3-Türkiye İhracat Göstergeleri'!$A:$P,14,0)</f>
        <v>1968</v>
      </c>
      <c r="AB141" s="25">
        <f>VLOOKUP($A:$A,'3-Türkiye İhracat Göstergeleri'!$A:$P,15,0)</f>
        <v>1</v>
      </c>
      <c r="AC141" s="25">
        <f>VLOOKUP($A:$A,'3-Türkiye İhracat Göstergeleri'!$A:$P,16,0)</f>
        <v>1</v>
      </c>
      <c r="AD141" s="25">
        <f>VLOOKUP($A:$A,'4-Dünya İthalat Göstergeleri'!$A:$M,2,0)</f>
        <v>82</v>
      </c>
      <c r="AE141" s="29">
        <f>VLOOKUP($A:$A,'4-Dünya İthalat Göstergeleri'!$A:$M,3,0)</f>
        <v>-9</v>
      </c>
      <c r="AF141" s="25">
        <f>VLOOKUP($A:$A,'4-Dünya İthalat Göstergeleri'!$A:$M,4,0)</f>
        <v>40</v>
      </c>
      <c r="AG141" s="25" t="str">
        <f>VLOOKUP($A:$A,'4-Dünya İthalat Göstergeleri'!$A:$M,5,0)</f>
        <v>Tons</v>
      </c>
      <c r="AH141" s="25">
        <f>VLOOKUP($A:$A,'4-Dünya İthalat Göstergeleri'!$A:$M,6,0)</f>
        <v>2050</v>
      </c>
      <c r="AI141" s="25">
        <f>VLOOKUP($A:$A,'4-Dünya İthalat Göstergeleri'!$A:$M,7,0)</f>
        <v>0</v>
      </c>
      <c r="AJ141" s="25">
        <f>VLOOKUP($A:$A,'4-Dünya İthalat Göstergeleri'!$A:$M,8,0)</f>
        <v>0</v>
      </c>
      <c r="AK141" s="25">
        <f>VLOOKUP($A:$A,'4-Dünya İthalat Göstergeleri'!$A:$M,9,0)</f>
        <v>-30</v>
      </c>
      <c r="AL141" s="25">
        <f>VLOOKUP($A:$A,'4-Dünya İthalat Göstergeleri'!$A:$M,10,0)</f>
        <v>6.5323290541267186E-3</v>
      </c>
      <c r="AM141" s="25">
        <f>VLOOKUP($A:$A,'4-Dünya İthalat Göstergeleri'!$A:$M,11,0)</f>
        <v>1968</v>
      </c>
      <c r="AN141" s="25">
        <f>VLOOKUP($A:$A,'4-Dünya İthalat Göstergeleri'!$A:$M,12,0)</f>
        <v>1</v>
      </c>
      <c r="AO141" s="25">
        <f>VLOOKUP($A:$A,'4-Dünya İthalat Göstergeleri'!$A:$M,13,0)</f>
        <v>1</v>
      </c>
      <c r="AP141" s="9">
        <f>VLOOKUP($A:$A,'5-Dünya Yıllar İhracatı'!$A:$H,2,0)</f>
        <v>0</v>
      </c>
      <c r="AQ141" s="9">
        <f>VLOOKUP($A:$A,'5-Dünya Yıllar İhracatı'!$A:$H,3,0)</f>
        <v>0</v>
      </c>
      <c r="AR141" s="9">
        <f>VLOOKUP($A:$A,'5-Dünya Yıllar İhracatı'!$A:$H,4,0)</f>
        <v>0</v>
      </c>
      <c r="AS141" s="9">
        <f>VLOOKUP($A:$A,'5-Dünya Yıllar İhracatı'!$A:$H,5,0)</f>
        <v>114</v>
      </c>
      <c r="AT141" s="10">
        <f>VLOOKUP($A:$A,'5-Dünya Yıllar İhracatı'!$A:$H,6,0)</f>
        <v>73</v>
      </c>
      <c r="AU141" s="10">
        <f>VLOOKUP($A:$A,'5-Dünya Yıllar İhracatı'!$A:$H,7,0)</f>
        <v>-35.964912280701753</v>
      </c>
      <c r="AV141" s="10">
        <f>VLOOKUP($A:$A,'5-Dünya Yıllar İhracatı'!$A:$H,8,0)</f>
        <v>6.7453999606364333E-3</v>
      </c>
      <c r="AW141" s="9">
        <f>VLOOKUP($A:$A,'6-Türkiye Yıllar İhracatı'!$A:$H,2,0)</f>
        <v>0</v>
      </c>
      <c r="AX141" s="9">
        <f>VLOOKUP($A:$A,'6-Türkiye Yıllar İhracatı'!$A:$H,3,0)</f>
        <v>0</v>
      </c>
      <c r="AY141" s="9">
        <f>VLOOKUP($A:$A,'6-Türkiye Yıllar İhracatı'!$A:$H,4,0)</f>
        <v>0</v>
      </c>
      <c r="AZ141" s="9">
        <f>VLOOKUP($A:$A,'6-Türkiye Yıllar İhracatı'!$A:$H,5,0)</f>
        <v>0</v>
      </c>
      <c r="BA141" s="10">
        <f>VLOOKUP($A:$A,'6-Türkiye Yıllar İhracatı'!$A:$H,6,0)</f>
        <v>1</v>
      </c>
      <c r="BB141" s="9">
        <f>VLOOKUP($A:$A,'6-Türkiye Yıllar İhracatı'!$A:$H,7,0)</f>
        <v>100</v>
      </c>
      <c r="BC141" s="10">
        <f>VLOOKUP($A:$A,'6-Türkiye Yıllar İhracatı'!$A:$H,8,0)</f>
        <v>1.3197138860295088E-3</v>
      </c>
      <c r="BD141" s="11">
        <f>VLOOKUP($A:$A,'7-Türkiye Çeyrek Yıllar İhracat'!$A:$G,2,0)</f>
        <v>1</v>
      </c>
      <c r="BE141" s="11">
        <f>VLOOKUP($A:$A,'7-Türkiye Çeyrek Yıllar İhracat'!$A:$G,3,0)</f>
        <v>0</v>
      </c>
      <c r="BF141" s="11">
        <f>VLOOKUP($A:$A,'7-Türkiye Çeyrek Yıllar İhracat'!$A:$G,4,0)</f>
        <v>0</v>
      </c>
      <c r="BG141" s="11">
        <f>VLOOKUP($A:$A,'7-Türkiye Çeyrek Yıllar İhracat'!$A:$G,5,0)</f>
        <v>0</v>
      </c>
      <c r="BH141" s="12">
        <f>VLOOKUP($A:$A,'7-Türkiye Çeyrek Yıllar İhracat'!$A:$G,6,0)</f>
        <v>0</v>
      </c>
      <c r="BI141" s="12">
        <f>VLOOKUP($A:$A,'7-Türkiye Çeyrek Yıllar İhracat'!$A:$G,7,0)</f>
        <v>-100</v>
      </c>
      <c r="BJ141" s="9">
        <f>VLOOKUP($A:$A,'8-Türkiye Yıllar İhracat Birim '!$A:$H,2,0)</f>
        <v>0</v>
      </c>
      <c r="BK141" s="9">
        <f>VLOOKUP($A:$A,'8-Türkiye Yıllar İhracat Birim '!$A:$H,3,0)</f>
        <v>0</v>
      </c>
      <c r="BL141" s="9">
        <f>VLOOKUP($A:$A,'8-Türkiye Yıllar İhracat Birim '!$A:$H,4,0)</f>
        <v>0</v>
      </c>
      <c r="BM141" s="9">
        <f>VLOOKUP($A:$A,'8-Türkiye Yıllar İhracat Birim '!$A:$H,5,0)</f>
        <v>0</v>
      </c>
      <c r="BN141" s="9">
        <f>VLOOKUP($A:$A,'8-Türkiye Yıllar İhracat Birim '!$A:$H,6,0)</f>
        <v>0</v>
      </c>
      <c r="BO141" s="9">
        <f>VLOOKUP($A:$A,'8-Türkiye Yıllar İhracat Birim '!$A:$H,7,0)</f>
        <v>1</v>
      </c>
      <c r="BP141" s="10">
        <f>VLOOKUP($A:$A,'8-Türkiye Yıllar İhracat Birim '!$A:$H,8,0)</f>
        <v>0</v>
      </c>
      <c r="BQ141" s="2">
        <f>VLOOKUP($A:$A,'9-Dünya Yıllar İthaları Birim F'!$A:$N,2,0)</f>
        <v>0</v>
      </c>
      <c r="BR141" s="2">
        <f>VLOOKUP($A:$A,'9-Dünya Yıllar İthaları Birim F'!$A:$N,3,0)</f>
        <v>0</v>
      </c>
      <c r="BS141" s="2">
        <f>VLOOKUP($A:$A,'9-Dünya Yıllar İthaları Birim F'!$A:$N,4,0)</f>
        <v>0</v>
      </c>
      <c r="BT141" s="2">
        <f>VLOOKUP($A:$A,'9-Dünya Yıllar İthaları Birim F'!$A:$N,5,0)</f>
        <v>0</v>
      </c>
      <c r="BU141" s="2">
        <f>VLOOKUP($A:$A,'9-Dünya Yıllar İthaları Birim F'!$A:$N,6,0)</f>
        <v>130</v>
      </c>
      <c r="BV141" s="2" t="str">
        <f>VLOOKUP($A:$A,'9-Dünya Yıllar İthaları Birim F'!$A:$N,7,0)</f>
        <v>US Dollar/Tons</v>
      </c>
      <c r="BW141" s="2">
        <f>VLOOKUP($A:$A,'9-Dünya Yıllar İthaları Birim F'!$A:$N,8,0)</f>
        <v>1093</v>
      </c>
      <c r="BX141" s="2" t="str">
        <f>VLOOKUP($A:$A,'9-Dünya Yıllar İthaları Birim F'!$A:$N,9,0)</f>
        <v>US Dollar/Tons</v>
      </c>
      <c r="BY141" s="2">
        <f>VLOOKUP($A:$A,'9-Dünya Yıllar İthaları Birim F'!$A:$N,10,0)</f>
        <v>2050</v>
      </c>
      <c r="BZ141" s="2" t="str">
        <f>VLOOKUP($A:$A,'9-Dünya Yıllar İthaları Birim F'!$A:$N,11,0)</f>
        <v>US Dollar/Tons</v>
      </c>
      <c r="CA141" s="2">
        <f>VLOOKUP($A:$A,'9-Dünya Yıllar İthaları Birim F'!$A:$N,12,0)</f>
        <v>82</v>
      </c>
      <c r="CB141" s="2">
        <f>VLOOKUP($A:$A,'9-Dünya Yıllar İthaları Birim F'!$A:$N,13,0)</f>
        <v>40</v>
      </c>
      <c r="CC141" s="2" t="str">
        <f>VLOOKUP($A:$A,'9-Dünya Yıllar İthaları Birim F'!$A:$N,14,0)</f>
        <v>Tons</v>
      </c>
    </row>
    <row r="142" spans="1:81" x14ac:dyDescent="0.3">
      <c r="A142" s="8" t="s">
        <v>151</v>
      </c>
      <c r="B142" s="13">
        <v>48</v>
      </c>
      <c r="C142" s="13">
        <v>69</v>
      </c>
      <c r="D142" s="13">
        <v>66</v>
      </c>
      <c r="E142" s="13">
        <v>43</v>
      </c>
      <c r="F142" s="51">
        <v>82</v>
      </c>
      <c r="G142" s="51">
        <f t="shared" si="4"/>
        <v>90.697674418604649</v>
      </c>
      <c r="H142" s="51">
        <f t="shared" si="5"/>
        <v>6.5323550733296688E-3</v>
      </c>
      <c r="I142" s="11" t="e">
        <f>VLOOKUP($A:$A,'2-Dünya Çeyrek Yıllar İthalatı'!$A:$G,2,0)</f>
        <v>#N/A</v>
      </c>
      <c r="J142" s="11" t="e">
        <f>VLOOKUP($A:$A,'2-Dünya Çeyrek Yıllar İthalatı'!$A:$G,3,0)</f>
        <v>#N/A</v>
      </c>
      <c r="K142" s="11" t="e">
        <f>VLOOKUP($A:$A,'2-Dünya Çeyrek Yıllar İthalatı'!$A:$G,4,0)</f>
        <v>#N/A</v>
      </c>
      <c r="L142" s="11" t="e">
        <f>VLOOKUP($A:$A,'2-Dünya Çeyrek Yıllar İthalatı'!$A:$G,5,0)</f>
        <v>#N/A</v>
      </c>
      <c r="M142" s="12" t="e">
        <f>VLOOKUP($A:$A,'2-Dünya Çeyrek Yıllar İthalatı'!$A:$G,6,0)</f>
        <v>#N/A</v>
      </c>
      <c r="N142" s="12" t="e">
        <f>VLOOKUP($A:$A,'2-Dünya Çeyrek Yıllar İthalatı'!$A:$G,7,0)</f>
        <v>#N/A</v>
      </c>
      <c r="O142" s="8">
        <f>VLOOKUP($A:$A,'3-Türkiye İhracat Göstergeleri'!$A:$P,2,0)</f>
        <v>0</v>
      </c>
      <c r="P142" s="27">
        <f>VLOOKUP($A:$A,'3-Türkiye İhracat Göstergeleri'!$A:$P,3,0)</f>
        <v>0</v>
      </c>
      <c r="Q142" s="27">
        <f>VLOOKUP($A:$A,'3-Türkiye İhracat Göstergeleri'!$A:$P,4,0)</f>
        <v>0</v>
      </c>
      <c r="R142" s="27">
        <f>VLOOKUP($A:$A,'3-Türkiye İhracat Göstergeleri'!$A:$P,5,0)</f>
        <v>0</v>
      </c>
      <c r="S142" s="27">
        <f>VLOOKUP($A:$A,'3-Türkiye İhracat Göstergeleri'!$A:$P,6,0)</f>
        <v>0</v>
      </c>
      <c r="T142" s="27">
        <f>VLOOKUP($A:$A,'3-Türkiye İhracat Göstergeleri'!$A:$P,7,0)</f>
        <v>0</v>
      </c>
      <c r="U142" s="27">
        <f>VLOOKUP($A:$A,'3-Türkiye İhracat Göstergeleri'!$A:$P,8,0)</f>
        <v>0</v>
      </c>
      <c r="V142" s="27">
        <f>VLOOKUP($A:$A,'3-Türkiye İhracat Göstergeleri'!$A:$P,9,0)</f>
        <v>0</v>
      </c>
      <c r="W142" s="27">
        <f>VLOOKUP($A:$A,'3-Türkiye İhracat Göstergeleri'!$A:$P,10,0)</f>
        <v>0</v>
      </c>
      <c r="X142" s="27">
        <f>VLOOKUP($A:$A,'3-Türkiye İhracat Göstergeleri'!$A:$P,11,0)</f>
        <v>139</v>
      </c>
      <c r="Y142" s="27">
        <f>VLOOKUP($A:$A,'3-Türkiye İhracat Göstergeleri'!$A:$P,12,0)</f>
        <v>6.4526665046861489E-3</v>
      </c>
      <c r="Z142" s="27">
        <f>VLOOKUP($A:$A,'3-Türkiye İhracat Göstergeleri'!$A:$P,13,0)</f>
        <v>6</v>
      </c>
      <c r="AA142" s="27">
        <f>VLOOKUP($A:$A,'3-Türkiye İhracat Göstergeleri'!$A:$P,14,0)</f>
        <v>9954</v>
      </c>
      <c r="AB142" s="27" t="str">
        <f>VLOOKUP($A:$A,'3-Türkiye İhracat Göstergeleri'!$A:$P,15,0)</f>
        <v>0.48</v>
      </c>
      <c r="AC142" s="27">
        <f>VLOOKUP($A:$A,'3-Türkiye İhracat Göstergeleri'!$A:$P,16,0)</f>
        <v>0</v>
      </c>
      <c r="AD142" s="38">
        <f>VLOOKUP($A:$A,'4-Dünya İthalat Göstergeleri'!$A:$M,2,0)</f>
        <v>81</v>
      </c>
      <c r="AE142" s="28">
        <f>VLOOKUP($A:$A,'4-Dünya İthalat Göstergeleri'!$A:$M,3,0)</f>
        <v>-81</v>
      </c>
      <c r="AF142" s="38">
        <f>VLOOKUP($A:$A,'4-Dünya İthalat Göstergeleri'!$A:$M,4,0)</f>
        <v>17</v>
      </c>
      <c r="AG142" s="38" t="str">
        <f>VLOOKUP($A:$A,'4-Dünya İthalat Göstergeleri'!$A:$M,5,0)</f>
        <v>Tons</v>
      </c>
      <c r="AH142" s="38">
        <f>VLOOKUP($A:$A,'4-Dünya İthalat Göstergeleri'!$A:$M,6,0)</f>
        <v>4765</v>
      </c>
      <c r="AI142" s="38">
        <f>VLOOKUP($A:$A,'4-Dünya İthalat Göstergeleri'!$A:$M,7,0)</f>
        <v>6</v>
      </c>
      <c r="AJ142" s="38">
        <f>VLOOKUP($A:$A,'4-Dünya İthalat Göstergeleri'!$A:$M,8,0)</f>
        <v>10</v>
      </c>
      <c r="AK142" s="38">
        <f>VLOOKUP($A:$A,'4-Dünya İthalat Göstergeleri'!$A:$M,9,0)</f>
        <v>90</v>
      </c>
      <c r="AL142" s="38">
        <f>VLOOKUP($A:$A,'4-Dünya İthalat Göstergeleri'!$A:$M,10,0)</f>
        <v>6.4526665046861489E-3</v>
      </c>
      <c r="AM142" s="38">
        <f>VLOOKUP($A:$A,'4-Dünya İthalat Göstergeleri'!$A:$M,11,0)</f>
        <v>9954</v>
      </c>
      <c r="AN142" s="38" t="str">
        <f>VLOOKUP($A:$A,'4-Dünya İthalat Göstergeleri'!$A:$M,12,0)</f>
        <v>0.48</v>
      </c>
      <c r="AO142" s="38" t="str">
        <f>VLOOKUP($A:$A,'4-Dünya İthalat Göstergeleri'!$A:$M,13,0)</f>
        <v>...</v>
      </c>
      <c r="AP142" s="11" t="e">
        <f>VLOOKUP($A:$A,'5-Dünya Yıllar İhracatı'!$A:$H,2,0)</f>
        <v>#N/A</v>
      </c>
      <c r="AQ142" s="11" t="e">
        <f>VLOOKUP($A:$A,'5-Dünya Yıllar İhracatı'!$A:$H,3,0)</f>
        <v>#N/A</v>
      </c>
      <c r="AR142" s="11" t="e">
        <f>VLOOKUP($A:$A,'5-Dünya Yıllar İhracatı'!$A:$H,4,0)</f>
        <v>#N/A</v>
      </c>
      <c r="AS142" s="11" t="e">
        <f>VLOOKUP($A:$A,'5-Dünya Yıllar İhracatı'!$A:$H,5,0)</f>
        <v>#N/A</v>
      </c>
      <c r="AT142" s="12" t="e">
        <f>VLOOKUP($A:$A,'5-Dünya Yıllar İhracatı'!$A:$H,6,0)</f>
        <v>#N/A</v>
      </c>
      <c r="AU142" s="12" t="e">
        <f>VLOOKUP($A:$A,'5-Dünya Yıllar İhracatı'!$A:$H,7,0)</f>
        <v>#N/A</v>
      </c>
      <c r="AV142" s="12" t="e">
        <f>VLOOKUP($A:$A,'5-Dünya Yıllar İhracatı'!$A:$H,8,0)</f>
        <v>#N/A</v>
      </c>
      <c r="AW142" s="11" t="e">
        <f>VLOOKUP($A:$A,'6-Türkiye Yıllar İhracatı'!$A:$H,2,0)</f>
        <v>#N/A</v>
      </c>
      <c r="AX142" s="11" t="e">
        <f>VLOOKUP($A:$A,'6-Türkiye Yıllar İhracatı'!$A:$H,3,0)</f>
        <v>#N/A</v>
      </c>
      <c r="AY142" s="11" t="e">
        <f>VLOOKUP($A:$A,'6-Türkiye Yıllar İhracatı'!$A:$H,4,0)</f>
        <v>#N/A</v>
      </c>
      <c r="AZ142" s="11" t="e">
        <f>VLOOKUP($A:$A,'6-Türkiye Yıllar İhracatı'!$A:$H,5,0)</f>
        <v>#N/A</v>
      </c>
      <c r="BA142" s="12" t="e">
        <f>VLOOKUP($A:$A,'6-Türkiye Yıllar İhracatı'!$A:$H,6,0)</f>
        <v>#N/A</v>
      </c>
      <c r="BB142" s="11" t="e">
        <f>VLOOKUP($A:$A,'6-Türkiye Yıllar İhracatı'!$A:$H,7,0)</f>
        <v>#N/A</v>
      </c>
      <c r="BC142" s="12" t="e">
        <f>VLOOKUP($A:$A,'6-Türkiye Yıllar İhracatı'!$A:$H,8,0)</f>
        <v>#N/A</v>
      </c>
      <c r="BD142" s="9" t="e">
        <f>VLOOKUP($A:$A,'7-Türkiye Çeyrek Yıllar İhracat'!$A:$G,2,0)</f>
        <v>#N/A</v>
      </c>
      <c r="BE142" s="9" t="e">
        <f>VLOOKUP($A:$A,'7-Türkiye Çeyrek Yıllar İhracat'!$A:$G,3,0)</f>
        <v>#N/A</v>
      </c>
      <c r="BF142" s="9" t="e">
        <f>VLOOKUP($A:$A,'7-Türkiye Çeyrek Yıllar İhracat'!$A:$G,4,0)</f>
        <v>#N/A</v>
      </c>
      <c r="BG142" s="9" t="e">
        <f>VLOOKUP($A:$A,'7-Türkiye Çeyrek Yıllar İhracat'!$A:$G,5,0)</f>
        <v>#N/A</v>
      </c>
      <c r="BH142" s="10" t="e">
        <f>VLOOKUP($A:$A,'7-Türkiye Çeyrek Yıllar İhracat'!$A:$G,6,0)</f>
        <v>#N/A</v>
      </c>
      <c r="BI142" s="12" t="e">
        <f>VLOOKUP($A:$A,'7-Türkiye Çeyrek Yıllar İhracat'!$A:$G,7,0)</f>
        <v>#N/A</v>
      </c>
      <c r="BJ142" s="11" t="e">
        <f>VLOOKUP($A:$A,'8-Türkiye Yıllar İhracat Birim '!$A:$H,2,0)</f>
        <v>#N/A</v>
      </c>
      <c r="BK142" s="11" t="e">
        <f>VLOOKUP($A:$A,'8-Türkiye Yıllar İhracat Birim '!$A:$H,3,0)</f>
        <v>#N/A</v>
      </c>
      <c r="BL142" s="11" t="e">
        <f>VLOOKUP($A:$A,'8-Türkiye Yıllar İhracat Birim '!$A:$H,4,0)</f>
        <v>#N/A</v>
      </c>
      <c r="BM142" s="11" t="e">
        <f>VLOOKUP($A:$A,'8-Türkiye Yıllar İhracat Birim '!$A:$H,5,0)</f>
        <v>#N/A</v>
      </c>
      <c r="BN142" s="11" t="e">
        <f>VLOOKUP($A:$A,'8-Türkiye Yıllar İhracat Birim '!$A:$H,6,0)</f>
        <v>#N/A</v>
      </c>
      <c r="BO142" s="11" t="e">
        <f>VLOOKUP($A:$A,'8-Türkiye Yıllar İhracat Birim '!$A:$H,7,0)</f>
        <v>#N/A</v>
      </c>
      <c r="BP142" s="12" t="e">
        <f>VLOOKUP($A:$A,'8-Türkiye Yıllar İhracat Birim '!$A:$H,8,0)</f>
        <v>#N/A</v>
      </c>
      <c r="BQ142" s="2">
        <f>VLOOKUP($A:$A,'9-Dünya Yıllar İthaları Birim F'!$A:$N,2,0)</f>
        <v>4800</v>
      </c>
      <c r="BR142" s="2" t="str">
        <f>VLOOKUP($A:$A,'9-Dünya Yıllar İthaları Birim F'!$A:$N,3,0)</f>
        <v>US Dollar/Tons</v>
      </c>
      <c r="BS142" s="2">
        <f>VLOOKUP($A:$A,'9-Dünya Yıllar İthaları Birim F'!$A:$N,4,0)</f>
        <v>4313</v>
      </c>
      <c r="BT142" s="2" t="str">
        <f>VLOOKUP($A:$A,'9-Dünya Yıllar İthaları Birim F'!$A:$N,5,0)</f>
        <v>US Dollar/Tons</v>
      </c>
      <c r="BU142" s="2">
        <f>VLOOKUP($A:$A,'9-Dünya Yıllar İthaları Birim F'!$A:$N,6,0)</f>
        <v>4125</v>
      </c>
      <c r="BV142" s="2" t="str">
        <f>VLOOKUP($A:$A,'9-Dünya Yıllar İthaları Birim F'!$A:$N,7,0)</f>
        <v>US Dollar/Tons</v>
      </c>
      <c r="BW142" s="2">
        <f>VLOOKUP($A:$A,'9-Dünya Yıllar İthaları Birim F'!$A:$N,8,0)</f>
        <v>3071</v>
      </c>
      <c r="BX142" s="2" t="str">
        <f>VLOOKUP($A:$A,'9-Dünya Yıllar İthaları Birim F'!$A:$N,9,0)</f>
        <v>US Dollar/Tons</v>
      </c>
      <c r="BY142" s="2">
        <f>VLOOKUP($A:$A,'9-Dünya Yıllar İthaları Birim F'!$A:$N,10,0)</f>
        <v>4824</v>
      </c>
      <c r="BZ142" s="2" t="str">
        <f>VLOOKUP($A:$A,'9-Dünya Yıllar İthaları Birim F'!$A:$N,11,0)</f>
        <v>US Dollar/Tons</v>
      </c>
      <c r="CA142" s="2">
        <f>VLOOKUP($A:$A,'9-Dünya Yıllar İthaları Birim F'!$A:$N,12,0)</f>
        <v>82</v>
      </c>
      <c r="CB142" s="2">
        <f>VLOOKUP($A:$A,'9-Dünya Yıllar İthaları Birim F'!$A:$N,13,0)</f>
        <v>17</v>
      </c>
      <c r="CC142" s="2" t="str">
        <f>VLOOKUP($A:$A,'9-Dünya Yıllar İthaları Birim F'!$A:$N,14,0)</f>
        <v>Tons</v>
      </c>
    </row>
    <row r="143" spans="1:81" x14ac:dyDescent="0.3">
      <c r="A143" s="6" t="s">
        <v>152</v>
      </c>
      <c r="B143" s="11">
        <v>12</v>
      </c>
      <c r="C143" s="11">
        <v>75</v>
      </c>
      <c r="D143" s="11">
        <v>2</v>
      </c>
      <c r="E143" s="11">
        <v>378</v>
      </c>
      <c r="F143" s="50">
        <v>69</v>
      </c>
      <c r="G143" s="50">
        <f t="shared" si="4"/>
        <v>-81.746031746031747</v>
      </c>
      <c r="H143" s="50">
        <f t="shared" si="5"/>
        <v>5.4967378056066732E-3</v>
      </c>
      <c r="I143" s="9">
        <f>VLOOKUP($A:$A,'2-Dünya Çeyrek Yıllar İthalatı'!$A:$G,2,0)</f>
        <v>10</v>
      </c>
      <c r="J143" s="9">
        <f>VLOOKUP($A:$A,'2-Dünya Çeyrek Yıllar İthalatı'!$A:$G,3,0)</f>
        <v>47</v>
      </c>
      <c r="K143" s="9">
        <f>VLOOKUP($A:$A,'2-Dünya Çeyrek Yıllar İthalatı'!$A:$G,4,0)</f>
        <v>32</v>
      </c>
      <c r="L143" s="9">
        <f>VLOOKUP($A:$A,'2-Dünya Çeyrek Yıllar İthalatı'!$A:$G,5,0)</f>
        <v>0</v>
      </c>
      <c r="M143" s="10">
        <f>VLOOKUP($A:$A,'2-Dünya Çeyrek Yıllar İthalatı'!$A:$G,6,0)</f>
        <v>0</v>
      </c>
      <c r="N143" s="10">
        <f>VLOOKUP($A:$A,'2-Dünya Çeyrek Yıllar İthalatı'!$A:$G,7,0)</f>
        <v>-100</v>
      </c>
      <c r="O143" s="6">
        <f>VLOOKUP($A:$A,'3-Türkiye İhracat Göstergeleri'!$A:$P,2,0)</f>
        <v>0</v>
      </c>
      <c r="P143" s="25">
        <f>VLOOKUP($A:$A,'3-Türkiye İhracat Göstergeleri'!$A:$P,3,0)</f>
        <v>0</v>
      </c>
      <c r="Q143" s="25">
        <f>VLOOKUP($A:$A,'3-Türkiye İhracat Göstergeleri'!$A:$P,4,0)</f>
        <v>0</v>
      </c>
      <c r="R143" s="25">
        <f>VLOOKUP($A:$A,'3-Türkiye İhracat Göstergeleri'!$A:$P,5,0)</f>
        <v>0</v>
      </c>
      <c r="S143" s="25">
        <f>VLOOKUP($A:$A,'3-Türkiye İhracat Göstergeleri'!$A:$P,6,0)</f>
        <v>0</v>
      </c>
      <c r="T143" s="25">
        <f>VLOOKUP($A:$A,'3-Türkiye İhracat Göstergeleri'!$A:$P,7,0)</f>
        <v>0</v>
      </c>
      <c r="U143" s="25">
        <f>VLOOKUP($A:$A,'3-Türkiye İhracat Göstergeleri'!$A:$P,8,0)</f>
        <v>0</v>
      </c>
      <c r="V143" s="25">
        <f>VLOOKUP($A:$A,'3-Türkiye İhracat Göstergeleri'!$A:$P,9,0)</f>
        <v>0</v>
      </c>
      <c r="W143" s="25">
        <f>VLOOKUP($A:$A,'3-Türkiye İhracat Göstergeleri'!$A:$P,10,0)</f>
        <v>0</v>
      </c>
      <c r="X143" s="25">
        <f>VLOOKUP($A:$A,'3-Türkiye İhracat Göstergeleri'!$A:$P,11,0)</f>
        <v>140</v>
      </c>
      <c r="Y143" s="25">
        <f>VLOOKUP($A:$A,'3-Türkiye İhracat Göstergeleri'!$A:$P,12,0)</f>
        <v>5.496715911399312E-3</v>
      </c>
      <c r="Z143" s="25">
        <f>VLOOKUP($A:$A,'3-Türkiye İhracat Göstergeleri'!$A:$P,13,0)</f>
        <v>67</v>
      </c>
      <c r="AA143" s="25">
        <f>VLOOKUP($A:$A,'3-Türkiye İhracat Göstergeleri'!$A:$P,14,0)</f>
        <v>9941</v>
      </c>
      <c r="AB143" s="25" t="str">
        <f>VLOOKUP($A:$A,'3-Türkiye İhracat Göstergeleri'!$A:$P,15,0)</f>
        <v>0.45</v>
      </c>
      <c r="AC143" s="25">
        <f>VLOOKUP($A:$A,'3-Türkiye İhracat Göstergeleri'!$A:$P,16,0)</f>
        <v>2</v>
      </c>
      <c r="AD143" s="25">
        <f>VLOOKUP($A:$A,'4-Dünya İthalat Göstergeleri'!$A:$M,2,0)</f>
        <v>69</v>
      </c>
      <c r="AE143" s="29">
        <f>VLOOKUP($A:$A,'4-Dünya İthalat Göstergeleri'!$A:$M,3,0)</f>
        <v>-69</v>
      </c>
      <c r="AF143" s="25">
        <f>VLOOKUP($A:$A,'4-Dünya İthalat Göstergeleri'!$A:$M,4,0)</f>
        <v>43</v>
      </c>
      <c r="AG143" s="25" t="str">
        <f>VLOOKUP($A:$A,'4-Dünya İthalat Göstergeleri'!$A:$M,5,0)</f>
        <v>Tons</v>
      </c>
      <c r="AH143" s="25">
        <f>VLOOKUP($A:$A,'4-Dünya İthalat Göstergeleri'!$A:$M,6,0)</f>
        <v>1605</v>
      </c>
      <c r="AI143" s="25">
        <f>VLOOKUP($A:$A,'4-Dünya İthalat Göstergeleri'!$A:$M,7,0)</f>
        <v>67</v>
      </c>
      <c r="AJ143" s="25">
        <f>VLOOKUP($A:$A,'4-Dünya İthalat Göstergeleri'!$A:$M,8,0)</f>
        <v>15</v>
      </c>
      <c r="AK143" s="25">
        <f>VLOOKUP($A:$A,'4-Dünya İthalat Göstergeleri'!$A:$M,9,0)</f>
        <v>-82</v>
      </c>
      <c r="AL143" s="25">
        <f>VLOOKUP($A:$A,'4-Dünya İthalat Göstergeleri'!$A:$M,10,0)</f>
        <v>5.496715911399312E-3</v>
      </c>
      <c r="AM143" s="25">
        <f>VLOOKUP($A:$A,'4-Dünya İthalat Göstergeleri'!$A:$M,11,0)</f>
        <v>9941</v>
      </c>
      <c r="AN143" s="25" t="str">
        <f>VLOOKUP($A:$A,'4-Dünya İthalat Göstergeleri'!$A:$M,12,0)</f>
        <v>0.45</v>
      </c>
      <c r="AO143" s="25">
        <f>VLOOKUP($A:$A,'4-Dünya İthalat Göstergeleri'!$A:$M,13,0)</f>
        <v>2</v>
      </c>
      <c r="AP143" s="9" t="e">
        <f>VLOOKUP($A:$A,'5-Dünya Yıllar İhracatı'!$A:$H,2,0)</f>
        <v>#N/A</v>
      </c>
      <c r="AQ143" s="9" t="e">
        <f>VLOOKUP($A:$A,'5-Dünya Yıllar İhracatı'!$A:$H,3,0)</f>
        <v>#N/A</v>
      </c>
      <c r="AR143" s="9" t="e">
        <f>VLOOKUP($A:$A,'5-Dünya Yıllar İhracatı'!$A:$H,4,0)</f>
        <v>#N/A</v>
      </c>
      <c r="AS143" s="9" t="e">
        <f>VLOOKUP($A:$A,'5-Dünya Yıllar İhracatı'!$A:$H,5,0)</f>
        <v>#N/A</v>
      </c>
      <c r="AT143" s="10" t="e">
        <f>VLOOKUP($A:$A,'5-Dünya Yıllar İhracatı'!$A:$H,6,0)</f>
        <v>#N/A</v>
      </c>
      <c r="AU143" s="10" t="e">
        <f>VLOOKUP($A:$A,'5-Dünya Yıllar İhracatı'!$A:$H,7,0)</f>
        <v>#N/A</v>
      </c>
      <c r="AV143" s="10" t="e">
        <f>VLOOKUP($A:$A,'5-Dünya Yıllar İhracatı'!$A:$H,8,0)</f>
        <v>#N/A</v>
      </c>
      <c r="AW143" s="9" t="e">
        <f>VLOOKUP($A:$A,'6-Türkiye Yıllar İhracatı'!$A:$H,2,0)</f>
        <v>#N/A</v>
      </c>
      <c r="AX143" s="9" t="e">
        <f>VLOOKUP($A:$A,'6-Türkiye Yıllar İhracatı'!$A:$H,3,0)</f>
        <v>#N/A</v>
      </c>
      <c r="AY143" s="9" t="e">
        <f>VLOOKUP($A:$A,'6-Türkiye Yıllar İhracatı'!$A:$H,4,0)</f>
        <v>#N/A</v>
      </c>
      <c r="AZ143" s="9" t="e">
        <f>VLOOKUP($A:$A,'6-Türkiye Yıllar İhracatı'!$A:$H,5,0)</f>
        <v>#N/A</v>
      </c>
      <c r="BA143" s="10" t="e">
        <f>VLOOKUP($A:$A,'6-Türkiye Yıllar İhracatı'!$A:$H,6,0)</f>
        <v>#N/A</v>
      </c>
      <c r="BB143" s="9" t="e">
        <f>VLOOKUP($A:$A,'6-Türkiye Yıllar İhracatı'!$A:$H,7,0)</f>
        <v>#N/A</v>
      </c>
      <c r="BC143" s="10" t="e">
        <f>VLOOKUP($A:$A,'6-Türkiye Yıllar İhracatı'!$A:$H,8,0)</f>
        <v>#N/A</v>
      </c>
      <c r="BD143" s="11" t="e">
        <f>VLOOKUP($A:$A,'7-Türkiye Çeyrek Yıllar İhracat'!$A:$G,2,0)</f>
        <v>#N/A</v>
      </c>
      <c r="BE143" s="11" t="e">
        <f>VLOOKUP($A:$A,'7-Türkiye Çeyrek Yıllar İhracat'!$A:$G,3,0)</f>
        <v>#N/A</v>
      </c>
      <c r="BF143" s="11" t="e">
        <f>VLOOKUP($A:$A,'7-Türkiye Çeyrek Yıllar İhracat'!$A:$G,4,0)</f>
        <v>#N/A</v>
      </c>
      <c r="BG143" s="11" t="e">
        <f>VLOOKUP($A:$A,'7-Türkiye Çeyrek Yıllar İhracat'!$A:$G,5,0)</f>
        <v>#N/A</v>
      </c>
      <c r="BH143" s="12" t="e">
        <f>VLOOKUP($A:$A,'7-Türkiye Çeyrek Yıllar İhracat'!$A:$G,6,0)</f>
        <v>#N/A</v>
      </c>
      <c r="BI143" s="12" t="e">
        <f>VLOOKUP($A:$A,'7-Türkiye Çeyrek Yıllar İhracat'!$A:$G,7,0)</f>
        <v>#N/A</v>
      </c>
      <c r="BJ143" s="9" t="e">
        <f>VLOOKUP($A:$A,'8-Türkiye Yıllar İhracat Birim '!$A:$H,2,0)</f>
        <v>#N/A</v>
      </c>
      <c r="BK143" s="9" t="e">
        <f>VLOOKUP($A:$A,'8-Türkiye Yıllar İhracat Birim '!$A:$H,3,0)</f>
        <v>#N/A</v>
      </c>
      <c r="BL143" s="9" t="e">
        <f>VLOOKUP($A:$A,'8-Türkiye Yıllar İhracat Birim '!$A:$H,4,0)</f>
        <v>#N/A</v>
      </c>
      <c r="BM143" s="9" t="e">
        <f>VLOOKUP($A:$A,'8-Türkiye Yıllar İhracat Birim '!$A:$H,5,0)</f>
        <v>#N/A</v>
      </c>
      <c r="BN143" s="9" t="e">
        <f>VLOOKUP($A:$A,'8-Türkiye Yıllar İhracat Birim '!$A:$H,6,0)</f>
        <v>#N/A</v>
      </c>
      <c r="BO143" s="9" t="e">
        <f>VLOOKUP($A:$A,'8-Türkiye Yıllar İhracat Birim '!$A:$H,7,0)</f>
        <v>#N/A</v>
      </c>
      <c r="BP143" s="10" t="e">
        <f>VLOOKUP($A:$A,'8-Türkiye Yıllar İhracat Birim '!$A:$H,8,0)</f>
        <v>#N/A</v>
      </c>
      <c r="BQ143" s="2">
        <f>VLOOKUP($A:$A,'9-Dünya Yıllar İthaları Birim F'!$A:$N,2,0)</f>
        <v>480</v>
      </c>
      <c r="BR143" s="2" t="str">
        <f>VLOOKUP($A:$A,'9-Dünya Yıllar İthaları Birim F'!$A:$N,3,0)</f>
        <v>US Dollar/Tons</v>
      </c>
      <c r="BS143" s="2">
        <f>VLOOKUP($A:$A,'9-Dünya Yıllar İthaları Birim F'!$A:$N,4,0)</f>
        <v>5357</v>
      </c>
      <c r="BT143" s="2" t="str">
        <f>VLOOKUP($A:$A,'9-Dünya Yıllar İthaları Birim F'!$A:$N,5,0)</f>
        <v>US Dollar/Tons</v>
      </c>
      <c r="BU143" s="2">
        <f>VLOOKUP($A:$A,'9-Dünya Yıllar İthaları Birim F'!$A:$N,6,0)</f>
        <v>0</v>
      </c>
      <c r="BV143" s="2" t="str">
        <f>VLOOKUP($A:$A,'9-Dünya Yıllar İthaları Birim F'!$A:$N,7,0)</f>
        <v>US Dollar/Tons</v>
      </c>
      <c r="BW143" s="2">
        <f>VLOOKUP($A:$A,'9-Dünya Yıllar İthaları Birim F'!$A:$N,8,0)</f>
        <v>5324</v>
      </c>
      <c r="BX143" s="2" t="str">
        <f>VLOOKUP($A:$A,'9-Dünya Yıllar İthaları Birim F'!$A:$N,9,0)</f>
        <v>US Dollar/Tons</v>
      </c>
      <c r="BY143" s="2">
        <f>VLOOKUP($A:$A,'9-Dünya Yıllar İthaları Birim F'!$A:$N,10,0)</f>
        <v>1605</v>
      </c>
      <c r="BZ143" s="2" t="str">
        <f>VLOOKUP($A:$A,'9-Dünya Yıllar İthaları Birim F'!$A:$N,11,0)</f>
        <v>US Dollar/Tons</v>
      </c>
      <c r="CA143" s="2">
        <f>VLOOKUP($A:$A,'9-Dünya Yıllar İthaları Birim F'!$A:$N,12,0)</f>
        <v>69</v>
      </c>
      <c r="CB143" s="2">
        <f>VLOOKUP($A:$A,'9-Dünya Yıllar İthaları Birim F'!$A:$N,13,0)</f>
        <v>43</v>
      </c>
      <c r="CC143" s="2" t="str">
        <f>VLOOKUP($A:$A,'9-Dünya Yıllar İthaları Birim F'!$A:$N,14,0)</f>
        <v>Tons</v>
      </c>
    </row>
    <row r="144" spans="1:81" x14ac:dyDescent="0.3">
      <c r="A144" s="8" t="s">
        <v>153</v>
      </c>
      <c r="B144" s="9">
        <v>43</v>
      </c>
      <c r="C144" s="9">
        <v>83</v>
      </c>
      <c r="D144" s="9">
        <v>27</v>
      </c>
      <c r="E144" s="9">
        <v>102</v>
      </c>
      <c r="F144" s="49">
        <v>42</v>
      </c>
      <c r="G144" s="49">
        <f t="shared" si="4"/>
        <v>-58.82352941176471</v>
      </c>
      <c r="H144" s="49">
        <f t="shared" si="5"/>
        <v>3.3458404034127569E-3</v>
      </c>
      <c r="I144" s="11">
        <f>VLOOKUP($A:$A,'2-Dünya Çeyrek Yıllar İthalatı'!$A:$G,2,0)</f>
        <v>37</v>
      </c>
      <c r="J144" s="11">
        <f>VLOOKUP($A:$A,'2-Dünya Çeyrek Yıllar İthalatı'!$A:$G,3,0)</f>
        <v>3</v>
      </c>
      <c r="K144" s="11">
        <f>VLOOKUP($A:$A,'2-Dünya Çeyrek Yıllar İthalatı'!$A:$G,4,0)</f>
        <v>0</v>
      </c>
      <c r="L144" s="11">
        <f>VLOOKUP($A:$A,'2-Dünya Çeyrek Yıllar İthalatı'!$A:$G,5,0)</f>
        <v>0</v>
      </c>
      <c r="M144" s="12">
        <f>VLOOKUP($A:$A,'2-Dünya Çeyrek Yıllar İthalatı'!$A:$G,6,0)</f>
        <v>0</v>
      </c>
      <c r="N144" s="12">
        <f>VLOOKUP($A:$A,'2-Dünya Çeyrek Yıllar İthalatı'!$A:$G,7,0)</f>
        <v>-100</v>
      </c>
      <c r="O144" s="8">
        <f>VLOOKUP($A:$A,'3-Türkiye İhracat Göstergeleri'!$A:$P,2,0)</f>
        <v>0</v>
      </c>
      <c r="P144" s="27">
        <f>VLOOKUP($A:$A,'3-Türkiye İhracat Göstergeleri'!$A:$P,3,0)</f>
        <v>0</v>
      </c>
      <c r="Q144" s="27">
        <f>VLOOKUP($A:$A,'3-Türkiye İhracat Göstergeleri'!$A:$P,4,0)</f>
        <v>0</v>
      </c>
      <c r="R144" s="27">
        <f>VLOOKUP($A:$A,'3-Türkiye İhracat Göstergeleri'!$A:$P,5,0)</f>
        <v>0</v>
      </c>
      <c r="S144" s="27">
        <f>VLOOKUP($A:$A,'3-Türkiye İhracat Göstergeleri'!$A:$P,6,0)</f>
        <v>0</v>
      </c>
      <c r="T144" s="27">
        <f>VLOOKUP($A:$A,'3-Türkiye İhracat Göstergeleri'!$A:$P,7,0)</f>
        <v>0</v>
      </c>
      <c r="U144" s="27">
        <f>VLOOKUP($A:$A,'3-Türkiye İhracat Göstergeleri'!$A:$P,8,0)</f>
        <v>0</v>
      </c>
      <c r="V144" s="27">
        <f>VLOOKUP($A:$A,'3-Türkiye İhracat Göstergeleri'!$A:$P,9,0)</f>
        <v>0</v>
      </c>
      <c r="W144" s="27">
        <f>VLOOKUP($A:$A,'3-Türkiye İhracat Göstergeleri'!$A:$P,10,0)</f>
        <v>0</v>
      </c>
      <c r="X144" s="27">
        <f>VLOOKUP($A:$A,'3-Türkiye İhracat Göstergeleri'!$A:$P,11,0)</f>
        <v>141</v>
      </c>
      <c r="Y144" s="27">
        <f>VLOOKUP($A:$A,'3-Türkiye İhracat Göstergeleri'!$A:$P,12,0)</f>
        <v>3.3458270765039295E-3</v>
      </c>
      <c r="Z144" s="27">
        <f>VLOOKUP($A:$A,'3-Türkiye İhracat Göstergeleri'!$A:$P,13,0)</f>
        <v>2</v>
      </c>
      <c r="AA144" s="27">
        <f>VLOOKUP($A:$A,'3-Türkiye İhracat Göstergeleri'!$A:$P,14,0)</f>
        <v>6153</v>
      </c>
      <c r="AB144" s="27" t="str">
        <f>VLOOKUP($A:$A,'3-Türkiye İhracat Göstergeleri'!$A:$P,15,0)</f>
        <v>0.86</v>
      </c>
      <c r="AC144" s="27">
        <f>VLOOKUP($A:$A,'3-Türkiye İhracat Göstergeleri'!$A:$P,16,0)</f>
        <v>25</v>
      </c>
      <c r="AD144" s="27">
        <f>VLOOKUP($A:$A,'4-Dünya İthalat Göstergeleri'!$A:$M,2,0)</f>
        <v>42</v>
      </c>
      <c r="AE144" s="28">
        <f>VLOOKUP($A:$A,'4-Dünya İthalat Göstergeleri'!$A:$M,3,0)</f>
        <v>-38</v>
      </c>
      <c r="AF144" s="27">
        <f>VLOOKUP($A:$A,'4-Dünya İthalat Göstergeleri'!$A:$M,4,0)</f>
        <v>5</v>
      </c>
      <c r="AG144" s="27" t="str">
        <f>VLOOKUP($A:$A,'4-Dünya İthalat Göstergeleri'!$A:$M,5,0)</f>
        <v>Tons</v>
      </c>
      <c r="AH144" s="27">
        <f>VLOOKUP($A:$A,'4-Dünya İthalat Göstergeleri'!$A:$M,6,0)</f>
        <v>8400</v>
      </c>
      <c r="AI144" s="27">
        <f>VLOOKUP($A:$A,'4-Dünya İthalat Göstergeleri'!$A:$M,7,0)</f>
        <v>2</v>
      </c>
      <c r="AJ144" s="27">
        <f>VLOOKUP($A:$A,'4-Dünya İthalat Göstergeleri'!$A:$M,8,0)</f>
        <v>-3</v>
      </c>
      <c r="AK144" s="27">
        <f>VLOOKUP($A:$A,'4-Dünya İthalat Göstergeleri'!$A:$M,9,0)</f>
        <v>-58</v>
      </c>
      <c r="AL144" s="27">
        <f>VLOOKUP($A:$A,'4-Dünya İthalat Göstergeleri'!$A:$M,10,0)</f>
        <v>3.3458270765039295E-3</v>
      </c>
      <c r="AM144" s="27">
        <f>VLOOKUP($A:$A,'4-Dünya İthalat Göstergeleri'!$A:$M,11,0)</f>
        <v>6153</v>
      </c>
      <c r="AN144" s="27" t="str">
        <f>VLOOKUP($A:$A,'4-Dünya İthalat Göstergeleri'!$A:$M,12,0)</f>
        <v>0.86</v>
      </c>
      <c r="AO144" s="27" t="str">
        <f>VLOOKUP($A:$A,'4-Dünya İthalat Göstergeleri'!$A:$M,13,0)</f>
        <v>32.5</v>
      </c>
      <c r="AP144" s="11">
        <f>VLOOKUP($A:$A,'5-Dünya Yıllar İhracatı'!$A:$H,2,0)</f>
        <v>2</v>
      </c>
      <c r="AQ144" s="11">
        <f>VLOOKUP($A:$A,'5-Dünya Yıllar İhracatı'!$A:$H,3,0)</f>
        <v>0</v>
      </c>
      <c r="AR144" s="11">
        <f>VLOOKUP($A:$A,'5-Dünya Yıllar İhracatı'!$A:$H,4,0)</f>
        <v>0</v>
      </c>
      <c r="AS144" s="11">
        <f>VLOOKUP($A:$A,'5-Dünya Yıllar İhracatı'!$A:$H,5,0)</f>
        <v>17</v>
      </c>
      <c r="AT144" s="12">
        <f>VLOOKUP($A:$A,'5-Dünya Yıllar İhracatı'!$A:$H,6,0)</f>
        <v>4</v>
      </c>
      <c r="AU144" s="12">
        <f>VLOOKUP($A:$A,'5-Dünya Yıllar İhracatı'!$A:$H,7,0)</f>
        <v>-76.470588235294116</v>
      </c>
      <c r="AV144" s="12">
        <f>VLOOKUP($A:$A,'5-Dünya Yıllar İhracatı'!$A:$H,8,0)</f>
        <v>3.6961095674720179E-4</v>
      </c>
      <c r="AW144" s="11" t="e">
        <f>VLOOKUP($A:$A,'6-Türkiye Yıllar İhracatı'!$A:$H,2,0)</f>
        <v>#N/A</v>
      </c>
      <c r="AX144" s="11" t="e">
        <f>VLOOKUP($A:$A,'6-Türkiye Yıllar İhracatı'!$A:$H,3,0)</f>
        <v>#N/A</v>
      </c>
      <c r="AY144" s="11" t="e">
        <f>VLOOKUP($A:$A,'6-Türkiye Yıllar İhracatı'!$A:$H,4,0)</f>
        <v>#N/A</v>
      </c>
      <c r="AZ144" s="11" t="e">
        <f>VLOOKUP($A:$A,'6-Türkiye Yıllar İhracatı'!$A:$H,5,0)</f>
        <v>#N/A</v>
      </c>
      <c r="BA144" s="12" t="e">
        <f>VLOOKUP($A:$A,'6-Türkiye Yıllar İhracatı'!$A:$H,6,0)</f>
        <v>#N/A</v>
      </c>
      <c r="BB144" s="11" t="e">
        <f>VLOOKUP($A:$A,'6-Türkiye Yıllar İhracatı'!$A:$H,7,0)</f>
        <v>#N/A</v>
      </c>
      <c r="BC144" s="12" t="e">
        <f>VLOOKUP($A:$A,'6-Türkiye Yıllar İhracatı'!$A:$H,8,0)</f>
        <v>#N/A</v>
      </c>
      <c r="BD144" s="9" t="e">
        <f>VLOOKUP($A:$A,'7-Türkiye Çeyrek Yıllar İhracat'!$A:$G,2,0)</f>
        <v>#N/A</v>
      </c>
      <c r="BE144" s="9" t="e">
        <f>VLOOKUP($A:$A,'7-Türkiye Çeyrek Yıllar İhracat'!$A:$G,3,0)</f>
        <v>#N/A</v>
      </c>
      <c r="BF144" s="9" t="e">
        <f>VLOOKUP($A:$A,'7-Türkiye Çeyrek Yıllar İhracat'!$A:$G,4,0)</f>
        <v>#N/A</v>
      </c>
      <c r="BG144" s="9" t="e">
        <f>VLOOKUP($A:$A,'7-Türkiye Çeyrek Yıllar İhracat'!$A:$G,5,0)</f>
        <v>#N/A</v>
      </c>
      <c r="BH144" s="10" t="e">
        <f>VLOOKUP($A:$A,'7-Türkiye Çeyrek Yıllar İhracat'!$A:$G,6,0)</f>
        <v>#N/A</v>
      </c>
      <c r="BI144" s="12" t="e">
        <f>VLOOKUP($A:$A,'7-Türkiye Çeyrek Yıllar İhracat'!$A:$G,7,0)</f>
        <v>#N/A</v>
      </c>
      <c r="BJ144" s="11" t="e">
        <f>VLOOKUP($A:$A,'8-Türkiye Yıllar İhracat Birim '!$A:$H,2,0)</f>
        <v>#N/A</v>
      </c>
      <c r="BK144" s="11" t="e">
        <f>VLOOKUP($A:$A,'8-Türkiye Yıllar İhracat Birim '!$A:$H,3,0)</f>
        <v>#N/A</v>
      </c>
      <c r="BL144" s="11" t="e">
        <f>VLOOKUP($A:$A,'8-Türkiye Yıllar İhracat Birim '!$A:$H,4,0)</f>
        <v>#N/A</v>
      </c>
      <c r="BM144" s="11" t="e">
        <f>VLOOKUP($A:$A,'8-Türkiye Yıllar İhracat Birim '!$A:$H,5,0)</f>
        <v>#N/A</v>
      </c>
      <c r="BN144" s="11" t="e">
        <f>VLOOKUP($A:$A,'8-Türkiye Yıllar İhracat Birim '!$A:$H,6,0)</f>
        <v>#N/A</v>
      </c>
      <c r="BO144" s="11" t="e">
        <f>VLOOKUP($A:$A,'8-Türkiye Yıllar İhracat Birim '!$A:$H,7,0)</f>
        <v>#N/A</v>
      </c>
      <c r="BP144" s="12" t="e">
        <f>VLOOKUP($A:$A,'8-Türkiye Yıllar İhracat Birim '!$A:$H,8,0)</f>
        <v>#N/A</v>
      </c>
      <c r="BQ144" s="2">
        <f>VLOOKUP($A:$A,'9-Dünya Yıllar İthaları Birim F'!$A:$N,2,0)</f>
        <v>5375</v>
      </c>
      <c r="BR144" s="2" t="str">
        <f>VLOOKUP($A:$A,'9-Dünya Yıllar İthaları Birim F'!$A:$N,3,0)</f>
        <v>US Dollar/Tons</v>
      </c>
      <c r="BS144" s="2">
        <f>VLOOKUP($A:$A,'9-Dünya Yıllar İthaları Birim F'!$A:$N,4,0)</f>
        <v>2371</v>
      </c>
      <c r="BT144" s="2" t="str">
        <f>VLOOKUP($A:$A,'9-Dünya Yıllar İthaları Birim F'!$A:$N,5,0)</f>
        <v>US Dollar/Tons</v>
      </c>
      <c r="BU144" s="2">
        <f>VLOOKUP($A:$A,'9-Dünya Yıllar İthaları Birim F'!$A:$N,6,0)</f>
        <v>931</v>
      </c>
      <c r="BV144" s="2" t="str">
        <f>VLOOKUP($A:$A,'9-Dünya Yıllar İthaları Birim F'!$A:$N,7,0)</f>
        <v>US Dollar/Tons</v>
      </c>
      <c r="BW144" s="2">
        <f>VLOOKUP($A:$A,'9-Dünya Yıllar İthaları Birim F'!$A:$N,8,0)</f>
        <v>1569</v>
      </c>
      <c r="BX144" s="2" t="str">
        <f>VLOOKUP($A:$A,'9-Dünya Yıllar İthaları Birim F'!$A:$N,9,0)</f>
        <v>US Dollar/Tons</v>
      </c>
      <c r="BY144" s="2">
        <f>VLOOKUP($A:$A,'9-Dünya Yıllar İthaları Birim F'!$A:$N,10,0)</f>
        <v>8400</v>
      </c>
      <c r="BZ144" s="2" t="str">
        <f>VLOOKUP($A:$A,'9-Dünya Yıllar İthaları Birim F'!$A:$N,11,0)</f>
        <v>US Dollar/Tons</v>
      </c>
      <c r="CA144" s="2">
        <f>VLOOKUP($A:$A,'9-Dünya Yıllar İthaları Birim F'!$A:$N,12,0)</f>
        <v>42</v>
      </c>
      <c r="CB144" s="2">
        <f>VLOOKUP($A:$A,'9-Dünya Yıllar İthaları Birim F'!$A:$N,13,0)</f>
        <v>5</v>
      </c>
      <c r="CC144" s="2" t="str">
        <f>VLOOKUP($A:$A,'9-Dünya Yıllar İthaları Birim F'!$A:$N,14,0)</f>
        <v>Tons</v>
      </c>
    </row>
    <row r="145" spans="1:81" x14ac:dyDescent="0.3">
      <c r="A145" s="6" t="s">
        <v>154</v>
      </c>
      <c r="B145" s="11">
        <v>810</v>
      </c>
      <c r="C145" s="11">
        <v>13</v>
      </c>
      <c r="D145" s="11">
        <v>42</v>
      </c>
      <c r="E145" s="11">
        <v>54</v>
      </c>
      <c r="F145" s="50">
        <v>41</v>
      </c>
      <c r="G145" s="50">
        <f t="shared" si="4"/>
        <v>-24.074074074074073</v>
      </c>
      <c r="H145" s="50">
        <f t="shared" si="5"/>
        <v>3.2661775366648344E-3</v>
      </c>
      <c r="I145" s="9">
        <f>VLOOKUP($A:$A,'2-Dünya Çeyrek Yıllar İthalatı'!$A:$G,2,0)</f>
        <v>13</v>
      </c>
      <c r="J145" s="9">
        <f>VLOOKUP($A:$A,'2-Dünya Çeyrek Yıllar İthalatı'!$A:$G,3,0)</f>
        <v>0</v>
      </c>
      <c r="K145" s="9">
        <f>VLOOKUP($A:$A,'2-Dünya Çeyrek Yıllar İthalatı'!$A:$G,4,0)</f>
        <v>0</v>
      </c>
      <c r="L145" s="9">
        <f>VLOOKUP($A:$A,'2-Dünya Çeyrek Yıllar İthalatı'!$A:$G,5,0)</f>
        <v>0</v>
      </c>
      <c r="M145" s="10">
        <f>VLOOKUP($A:$A,'2-Dünya Çeyrek Yıllar İthalatı'!$A:$G,6,0)</f>
        <v>0</v>
      </c>
      <c r="N145" s="10">
        <f>VLOOKUP($A:$A,'2-Dünya Çeyrek Yıllar İthalatı'!$A:$G,7,0)</f>
        <v>-100</v>
      </c>
      <c r="O145" s="6">
        <f>VLOOKUP($A:$A,'3-Türkiye İhracat Göstergeleri'!$A:$P,2,0)</f>
        <v>0</v>
      </c>
      <c r="P145" s="25">
        <f>VLOOKUP($A:$A,'3-Türkiye İhracat Göstergeleri'!$A:$P,3,0)</f>
        <v>0</v>
      </c>
      <c r="Q145" s="25">
        <f>VLOOKUP($A:$A,'3-Türkiye İhracat Göstergeleri'!$A:$P,4,0)</f>
        <v>0</v>
      </c>
      <c r="R145" s="25">
        <f>VLOOKUP($A:$A,'3-Türkiye İhracat Göstergeleri'!$A:$P,5,0)</f>
        <v>0</v>
      </c>
      <c r="S145" s="25">
        <f>VLOOKUP($A:$A,'3-Türkiye İhracat Göstergeleri'!$A:$P,6,0)</f>
        <v>0</v>
      </c>
      <c r="T145" s="25">
        <f>VLOOKUP($A:$A,'3-Türkiye İhracat Göstergeleri'!$A:$P,7,0)</f>
        <v>0</v>
      </c>
      <c r="U145" s="25">
        <f>VLOOKUP($A:$A,'3-Türkiye İhracat Göstergeleri'!$A:$P,8,0)</f>
        <v>0</v>
      </c>
      <c r="V145" s="25">
        <f>VLOOKUP($A:$A,'3-Türkiye İhracat Göstergeleri'!$A:$P,9,0)</f>
        <v>0</v>
      </c>
      <c r="W145" s="25">
        <f>VLOOKUP($A:$A,'3-Türkiye İhracat Göstergeleri'!$A:$P,10,0)</f>
        <v>0</v>
      </c>
      <c r="X145" s="25">
        <f>VLOOKUP($A:$A,'3-Türkiye İhracat Göstergeleri'!$A:$P,11,0)</f>
        <v>142</v>
      </c>
      <c r="Y145" s="25">
        <f>VLOOKUP($A:$A,'3-Türkiye İhracat Göstergeleri'!$A:$P,12,0)</f>
        <v>3.2661645270633593E-3</v>
      </c>
      <c r="Z145" s="25">
        <f>VLOOKUP($A:$A,'3-Türkiye İhracat Göstergeleri'!$A:$P,13,0)</f>
        <v>-37</v>
      </c>
      <c r="AA145" s="25">
        <f>VLOOKUP($A:$A,'3-Türkiye İhracat Göstergeleri'!$A:$P,14,0)</f>
        <v>11646</v>
      </c>
      <c r="AB145" s="25">
        <f>VLOOKUP($A:$A,'3-Türkiye İhracat Göstergeleri'!$A:$P,15,0)</f>
        <v>1</v>
      </c>
      <c r="AC145" s="25">
        <f>VLOOKUP($A:$A,'3-Türkiye İhracat Göstergeleri'!$A:$P,16,0)</f>
        <v>20</v>
      </c>
      <c r="AD145" s="25">
        <f>VLOOKUP($A:$A,'4-Dünya İthalat Göstergeleri'!$A:$M,2,0)</f>
        <v>41</v>
      </c>
      <c r="AE145" s="29">
        <f>VLOOKUP($A:$A,'4-Dünya İthalat Göstergeleri'!$A:$M,3,0)</f>
        <v>-41</v>
      </c>
      <c r="AF145" s="25">
        <f>VLOOKUP($A:$A,'4-Dünya İthalat Göstergeleri'!$A:$M,4,0)</f>
        <v>49</v>
      </c>
      <c r="AG145" s="25" t="str">
        <f>VLOOKUP($A:$A,'4-Dünya İthalat Göstergeleri'!$A:$M,5,0)</f>
        <v>Tons</v>
      </c>
      <c r="AH145" s="25">
        <f>VLOOKUP($A:$A,'4-Dünya İthalat Göstergeleri'!$A:$M,6,0)</f>
        <v>837</v>
      </c>
      <c r="AI145" s="25">
        <f>VLOOKUP($A:$A,'4-Dünya İthalat Göstergeleri'!$A:$M,7,0)</f>
        <v>-37</v>
      </c>
      <c r="AJ145" s="25">
        <f>VLOOKUP($A:$A,'4-Dünya İthalat Göstergeleri'!$A:$M,8,0)</f>
        <v>18</v>
      </c>
      <c r="AK145" s="25">
        <f>VLOOKUP($A:$A,'4-Dünya İthalat Göstergeleri'!$A:$M,9,0)</f>
        <v>-25</v>
      </c>
      <c r="AL145" s="25">
        <f>VLOOKUP($A:$A,'4-Dünya İthalat Göstergeleri'!$A:$M,10,0)</f>
        <v>3.2661645270633593E-3</v>
      </c>
      <c r="AM145" s="25">
        <f>VLOOKUP($A:$A,'4-Dünya İthalat Göstergeleri'!$A:$M,11,0)</f>
        <v>11646</v>
      </c>
      <c r="AN145" s="25">
        <f>VLOOKUP($A:$A,'4-Dünya İthalat Göstergeleri'!$A:$M,12,0)</f>
        <v>1</v>
      </c>
      <c r="AO145" s="25">
        <f>VLOOKUP($A:$A,'4-Dünya İthalat Göstergeleri'!$A:$M,13,0)</f>
        <v>45522</v>
      </c>
      <c r="AP145" s="9">
        <f>VLOOKUP($A:$A,'5-Dünya Yıllar İhracatı'!$A:$H,2,0)</f>
        <v>43</v>
      </c>
      <c r="AQ145" s="9">
        <f>VLOOKUP($A:$A,'5-Dünya Yıllar İhracatı'!$A:$H,3,0)</f>
        <v>23</v>
      </c>
      <c r="AR145" s="9">
        <f>VLOOKUP($A:$A,'5-Dünya Yıllar İhracatı'!$A:$H,4,0)</f>
        <v>3</v>
      </c>
      <c r="AS145" s="9">
        <f>VLOOKUP($A:$A,'5-Dünya Yıllar İhracatı'!$A:$H,5,0)</f>
        <v>0</v>
      </c>
      <c r="AT145" s="10">
        <f>VLOOKUP($A:$A,'5-Dünya Yıllar İhracatı'!$A:$H,6,0)</f>
        <v>0</v>
      </c>
      <c r="AU145" s="10">
        <f>VLOOKUP($A:$A,'5-Dünya Yıllar İhracatı'!$A:$H,7,0)</f>
        <v>100</v>
      </c>
      <c r="AV145" s="10">
        <f>VLOOKUP($A:$A,'5-Dünya Yıllar İhracatı'!$A:$H,8,0)</f>
        <v>0</v>
      </c>
      <c r="AW145" s="9" t="e">
        <f>VLOOKUP($A:$A,'6-Türkiye Yıllar İhracatı'!$A:$H,2,0)</f>
        <v>#N/A</v>
      </c>
      <c r="AX145" s="9" t="e">
        <f>VLOOKUP($A:$A,'6-Türkiye Yıllar İhracatı'!$A:$H,3,0)</f>
        <v>#N/A</v>
      </c>
      <c r="AY145" s="9" t="e">
        <f>VLOOKUP($A:$A,'6-Türkiye Yıllar İhracatı'!$A:$H,4,0)</f>
        <v>#N/A</v>
      </c>
      <c r="AZ145" s="9" t="e">
        <f>VLOOKUP($A:$A,'6-Türkiye Yıllar İhracatı'!$A:$H,5,0)</f>
        <v>#N/A</v>
      </c>
      <c r="BA145" s="10" t="e">
        <f>VLOOKUP($A:$A,'6-Türkiye Yıllar İhracatı'!$A:$H,6,0)</f>
        <v>#N/A</v>
      </c>
      <c r="BB145" s="9" t="e">
        <f>VLOOKUP($A:$A,'6-Türkiye Yıllar İhracatı'!$A:$H,7,0)</f>
        <v>#N/A</v>
      </c>
      <c r="BC145" s="10" t="e">
        <f>VLOOKUP($A:$A,'6-Türkiye Yıllar İhracatı'!$A:$H,8,0)</f>
        <v>#N/A</v>
      </c>
      <c r="BD145" s="11" t="e">
        <f>VLOOKUP($A:$A,'7-Türkiye Çeyrek Yıllar İhracat'!$A:$G,2,0)</f>
        <v>#N/A</v>
      </c>
      <c r="BE145" s="11" t="e">
        <f>VLOOKUP($A:$A,'7-Türkiye Çeyrek Yıllar İhracat'!$A:$G,3,0)</f>
        <v>#N/A</v>
      </c>
      <c r="BF145" s="11" t="e">
        <f>VLOOKUP($A:$A,'7-Türkiye Çeyrek Yıllar İhracat'!$A:$G,4,0)</f>
        <v>#N/A</v>
      </c>
      <c r="BG145" s="11" t="e">
        <f>VLOOKUP($A:$A,'7-Türkiye Çeyrek Yıllar İhracat'!$A:$G,5,0)</f>
        <v>#N/A</v>
      </c>
      <c r="BH145" s="12" t="e">
        <f>VLOOKUP($A:$A,'7-Türkiye Çeyrek Yıllar İhracat'!$A:$G,6,0)</f>
        <v>#N/A</v>
      </c>
      <c r="BI145" s="12" t="e">
        <f>VLOOKUP($A:$A,'7-Türkiye Çeyrek Yıllar İhracat'!$A:$G,7,0)</f>
        <v>#N/A</v>
      </c>
      <c r="BJ145" s="9" t="e">
        <f>VLOOKUP($A:$A,'8-Türkiye Yıllar İhracat Birim '!$A:$H,2,0)</f>
        <v>#N/A</v>
      </c>
      <c r="BK145" s="9" t="e">
        <f>VLOOKUP($A:$A,'8-Türkiye Yıllar İhracat Birim '!$A:$H,3,0)</f>
        <v>#N/A</v>
      </c>
      <c r="BL145" s="9" t="e">
        <f>VLOOKUP($A:$A,'8-Türkiye Yıllar İhracat Birim '!$A:$H,4,0)</f>
        <v>#N/A</v>
      </c>
      <c r="BM145" s="9" t="e">
        <f>VLOOKUP($A:$A,'8-Türkiye Yıllar İhracat Birim '!$A:$H,5,0)</f>
        <v>#N/A</v>
      </c>
      <c r="BN145" s="9" t="e">
        <f>VLOOKUP($A:$A,'8-Türkiye Yıllar İhracat Birim '!$A:$H,6,0)</f>
        <v>#N/A</v>
      </c>
      <c r="BO145" s="9" t="e">
        <f>VLOOKUP($A:$A,'8-Türkiye Yıllar İhracat Birim '!$A:$H,7,0)</f>
        <v>#N/A</v>
      </c>
      <c r="BP145" s="10" t="e">
        <f>VLOOKUP($A:$A,'8-Türkiye Yıllar İhracat Birim '!$A:$H,8,0)</f>
        <v>#N/A</v>
      </c>
      <c r="BQ145" s="2">
        <f>VLOOKUP($A:$A,'9-Dünya Yıllar İthaları Birim F'!$A:$N,2,0)</f>
        <v>7941</v>
      </c>
      <c r="BR145" s="2" t="str">
        <f>VLOOKUP($A:$A,'9-Dünya Yıllar İthaları Birim F'!$A:$N,3,0)</f>
        <v>US Dollar/Tons</v>
      </c>
      <c r="BS145" s="2">
        <f>VLOOKUP($A:$A,'9-Dünya Yıllar İthaları Birim F'!$A:$N,4,0)</f>
        <v>6500</v>
      </c>
      <c r="BT145" s="2" t="str">
        <f>VLOOKUP($A:$A,'9-Dünya Yıllar İthaları Birim F'!$A:$N,5,0)</f>
        <v>US Dollar/Tons</v>
      </c>
      <c r="BU145" s="2">
        <f>VLOOKUP($A:$A,'9-Dünya Yıllar İthaları Birim F'!$A:$N,6,0)</f>
        <v>1750</v>
      </c>
      <c r="BV145" s="2" t="str">
        <f>VLOOKUP($A:$A,'9-Dünya Yıllar İthaları Birim F'!$A:$N,7,0)</f>
        <v>US Dollar/Tons</v>
      </c>
      <c r="BW145" s="2">
        <f>VLOOKUP($A:$A,'9-Dünya Yıllar İthaları Birim F'!$A:$N,8,0)</f>
        <v>1227</v>
      </c>
      <c r="BX145" s="2" t="str">
        <f>VLOOKUP($A:$A,'9-Dünya Yıllar İthaları Birim F'!$A:$N,9,0)</f>
        <v>US Dollar/Tons</v>
      </c>
      <c r="BY145" s="2">
        <f>VLOOKUP($A:$A,'9-Dünya Yıllar İthaları Birim F'!$A:$N,10,0)</f>
        <v>837</v>
      </c>
      <c r="BZ145" s="2" t="str">
        <f>VLOOKUP($A:$A,'9-Dünya Yıllar İthaları Birim F'!$A:$N,11,0)</f>
        <v>US Dollar/Tons</v>
      </c>
      <c r="CA145" s="2">
        <f>VLOOKUP($A:$A,'9-Dünya Yıllar İthaları Birim F'!$A:$N,12,0)</f>
        <v>41</v>
      </c>
      <c r="CB145" s="2">
        <f>VLOOKUP($A:$A,'9-Dünya Yıllar İthaları Birim F'!$A:$N,13,0)</f>
        <v>49</v>
      </c>
      <c r="CC145" s="2" t="str">
        <f>VLOOKUP($A:$A,'9-Dünya Yıllar İthaları Birim F'!$A:$N,14,0)</f>
        <v>Tons</v>
      </c>
    </row>
    <row r="146" spans="1:81" x14ac:dyDescent="0.3">
      <c r="A146" s="8" t="s">
        <v>155</v>
      </c>
      <c r="B146" s="9">
        <v>15</v>
      </c>
      <c r="C146" s="9">
        <v>36</v>
      </c>
      <c r="D146" s="9">
        <v>2</v>
      </c>
      <c r="E146" s="9">
        <v>100</v>
      </c>
      <c r="F146" s="49">
        <v>40</v>
      </c>
      <c r="G146" s="49">
        <f t="shared" si="4"/>
        <v>-60</v>
      </c>
      <c r="H146" s="49">
        <f t="shared" si="5"/>
        <v>3.1865146699169115E-3</v>
      </c>
      <c r="I146" s="11" t="e">
        <f>VLOOKUP($A:$A,'2-Dünya Çeyrek Yıllar İthalatı'!$A:$G,2,0)</f>
        <v>#N/A</v>
      </c>
      <c r="J146" s="11" t="e">
        <f>VLOOKUP($A:$A,'2-Dünya Çeyrek Yıllar İthalatı'!$A:$G,3,0)</f>
        <v>#N/A</v>
      </c>
      <c r="K146" s="11" t="e">
        <f>VLOOKUP($A:$A,'2-Dünya Çeyrek Yıllar İthalatı'!$A:$G,4,0)</f>
        <v>#N/A</v>
      </c>
      <c r="L146" s="11" t="e">
        <f>VLOOKUP($A:$A,'2-Dünya Çeyrek Yıllar İthalatı'!$A:$G,5,0)</f>
        <v>#N/A</v>
      </c>
      <c r="M146" s="12" t="e">
        <f>VLOOKUP($A:$A,'2-Dünya Çeyrek Yıllar İthalatı'!$A:$G,6,0)</f>
        <v>#N/A</v>
      </c>
      <c r="N146" s="12" t="e">
        <f>VLOOKUP($A:$A,'2-Dünya Çeyrek Yıllar İthalatı'!$A:$G,7,0)</f>
        <v>#N/A</v>
      </c>
      <c r="O146" s="8">
        <f>VLOOKUP($A:$A,'3-Türkiye İhracat Göstergeleri'!$A:$P,2,0)</f>
        <v>0</v>
      </c>
      <c r="P146" s="27">
        <f>VLOOKUP($A:$A,'3-Türkiye İhracat Göstergeleri'!$A:$P,3,0)</f>
        <v>0</v>
      </c>
      <c r="Q146" s="27">
        <f>VLOOKUP($A:$A,'3-Türkiye İhracat Göstergeleri'!$A:$P,4,0)</f>
        <v>0</v>
      </c>
      <c r="R146" s="27">
        <f>VLOOKUP($A:$A,'3-Türkiye İhracat Göstergeleri'!$A:$P,5,0)</f>
        <v>0</v>
      </c>
      <c r="S146" s="27">
        <f>VLOOKUP($A:$A,'3-Türkiye İhracat Göstergeleri'!$A:$P,6,0)</f>
        <v>0</v>
      </c>
      <c r="T146" s="27">
        <f>VLOOKUP($A:$A,'3-Türkiye İhracat Göstergeleri'!$A:$P,7,0)</f>
        <v>0</v>
      </c>
      <c r="U146" s="27">
        <f>VLOOKUP($A:$A,'3-Türkiye İhracat Göstergeleri'!$A:$P,8,0)</f>
        <v>0</v>
      </c>
      <c r="V146" s="27">
        <f>VLOOKUP($A:$A,'3-Türkiye İhracat Göstergeleri'!$A:$P,9,0)</f>
        <v>0</v>
      </c>
      <c r="W146" s="27">
        <f>VLOOKUP($A:$A,'3-Türkiye İhracat Göstergeleri'!$A:$P,10,0)</f>
        <v>0</v>
      </c>
      <c r="X146" s="27">
        <f>VLOOKUP($A:$A,'3-Türkiye İhracat Göstergeleri'!$A:$P,11,0)</f>
        <v>143</v>
      </c>
      <c r="Y146" s="27">
        <f>VLOOKUP($A:$A,'3-Türkiye İhracat Göstergeleri'!$A:$P,12,0)</f>
        <v>3.1865019776227896E-3</v>
      </c>
      <c r="Z146" s="27">
        <f>VLOOKUP($A:$A,'3-Türkiye İhracat Göstergeleri'!$A:$P,13,0)</f>
        <v>35</v>
      </c>
      <c r="AA146" s="27">
        <f>VLOOKUP($A:$A,'3-Türkiye İhracat Göstergeleri'!$A:$P,14,0)</f>
        <v>369</v>
      </c>
      <c r="AB146" s="27">
        <f>VLOOKUP($A:$A,'3-Türkiye İhracat Göstergeleri'!$A:$P,15,0)</f>
        <v>1</v>
      </c>
      <c r="AC146" s="27">
        <f>VLOOKUP($A:$A,'3-Türkiye İhracat Göstergeleri'!$A:$P,16,0)</f>
        <v>20</v>
      </c>
      <c r="AD146" s="27">
        <f>VLOOKUP($A:$A,'4-Dünya İthalat Göstergeleri'!$A:$M,2,0)</f>
        <v>40</v>
      </c>
      <c r="AE146" s="28">
        <f>VLOOKUP($A:$A,'4-Dünya İthalat Göstergeleri'!$A:$M,3,0)</f>
        <v>-40</v>
      </c>
      <c r="AF146" s="27">
        <f>VLOOKUP($A:$A,'4-Dünya İthalat Göstergeleri'!$A:$M,4,0)</f>
        <v>4</v>
      </c>
      <c r="AG146" s="27" t="str">
        <f>VLOOKUP($A:$A,'4-Dünya İthalat Göstergeleri'!$A:$M,5,0)</f>
        <v>Tons</v>
      </c>
      <c r="AH146" s="27">
        <f>VLOOKUP($A:$A,'4-Dünya İthalat Göstergeleri'!$A:$M,6,0)</f>
        <v>10000</v>
      </c>
      <c r="AI146" s="27">
        <f>VLOOKUP($A:$A,'4-Dünya İthalat Göstergeleri'!$A:$M,7,0)</f>
        <v>35</v>
      </c>
      <c r="AJ146" s="27">
        <f>VLOOKUP($A:$A,'4-Dünya İthalat Göstergeleri'!$A:$M,8,0)</f>
        <v>7</v>
      </c>
      <c r="AK146" s="27">
        <f>VLOOKUP($A:$A,'4-Dünya İthalat Göstergeleri'!$A:$M,9,0)</f>
        <v>-60</v>
      </c>
      <c r="AL146" s="27">
        <f>VLOOKUP($A:$A,'4-Dünya İthalat Göstergeleri'!$A:$M,10,0)</f>
        <v>3.1865019776227896E-3</v>
      </c>
      <c r="AM146" s="27">
        <f>VLOOKUP($A:$A,'4-Dünya İthalat Göstergeleri'!$A:$M,11,0)</f>
        <v>369</v>
      </c>
      <c r="AN146" s="27">
        <f>VLOOKUP($A:$A,'4-Dünya İthalat Göstergeleri'!$A:$M,12,0)</f>
        <v>1</v>
      </c>
      <c r="AO146" s="27">
        <f>VLOOKUP($A:$A,'4-Dünya İthalat Göstergeleri'!$A:$M,13,0)</f>
        <v>45369</v>
      </c>
      <c r="AP146" s="11">
        <f>VLOOKUP($A:$A,'5-Dünya Yıllar İhracatı'!$A:$H,2,0)</f>
        <v>1</v>
      </c>
      <c r="AQ146" s="11">
        <f>VLOOKUP($A:$A,'5-Dünya Yıllar İhracatı'!$A:$H,3,0)</f>
        <v>0</v>
      </c>
      <c r="AR146" s="11">
        <f>VLOOKUP($A:$A,'5-Dünya Yıllar İhracatı'!$A:$H,4,0)</f>
        <v>0</v>
      </c>
      <c r="AS146" s="11">
        <f>VLOOKUP($A:$A,'5-Dünya Yıllar İhracatı'!$A:$H,5,0)</f>
        <v>0</v>
      </c>
      <c r="AT146" s="12">
        <f>VLOOKUP($A:$A,'5-Dünya Yıllar İhracatı'!$A:$H,6,0)</f>
        <v>0</v>
      </c>
      <c r="AU146" s="12">
        <f>VLOOKUP($A:$A,'5-Dünya Yıllar İhracatı'!$A:$H,7,0)</f>
        <v>100</v>
      </c>
      <c r="AV146" s="12">
        <f>VLOOKUP($A:$A,'5-Dünya Yıllar İhracatı'!$A:$H,8,0)</f>
        <v>0</v>
      </c>
      <c r="AW146" s="11" t="e">
        <f>VLOOKUP($A:$A,'6-Türkiye Yıllar İhracatı'!$A:$H,2,0)</f>
        <v>#N/A</v>
      </c>
      <c r="AX146" s="11" t="e">
        <f>VLOOKUP($A:$A,'6-Türkiye Yıllar İhracatı'!$A:$H,3,0)</f>
        <v>#N/A</v>
      </c>
      <c r="AY146" s="11" t="e">
        <f>VLOOKUP($A:$A,'6-Türkiye Yıllar İhracatı'!$A:$H,4,0)</f>
        <v>#N/A</v>
      </c>
      <c r="AZ146" s="11" t="e">
        <f>VLOOKUP($A:$A,'6-Türkiye Yıllar İhracatı'!$A:$H,5,0)</f>
        <v>#N/A</v>
      </c>
      <c r="BA146" s="12" t="e">
        <f>VLOOKUP($A:$A,'6-Türkiye Yıllar İhracatı'!$A:$H,6,0)</f>
        <v>#N/A</v>
      </c>
      <c r="BB146" s="11" t="e">
        <f>VLOOKUP($A:$A,'6-Türkiye Yıllar İhracatı'!$A:$H,7,0)</f>
        <v>#N/A</v>
      </c>
      <c r="BC146" s="12" t="e">
        <f>VLOOKUP($A:$A,'6-Türkiye Yıllar İhracatı'!$A:$H,8,0)</f>
        <v>#N/A</v>
      </c>
      <c r="BD146" s="9" t="e">
        <f>VLOOKUP($A:$A,'7-Türkiye Çeyrek Yıllar İhracat'!$A:$G,2,0)</f>
        <v>#N/A</v>
      </c>
      <c r="BE146" s="9" t="e">
        <f>VLOOKUP($A:$A,'7-Türkiye Çeyrek Yıllar İhracat'!$A:$G,3,0)</f>
        <v>#N/A</v>
      </c>
      <c r="BF146" s="9" t="e">
        <f>VLOOKUP($A:$A,'7-Türkiye Çeyrek Yıllar İhracat'!$A:$G,4,0)</f>
        <v>#N/A</v>
      </c>
      <c r="BG146" s="9" t="e">
        <f>VLOOKUP($A:$A,'7-Türkiye Çeyrek Yıllar İhracat'!$A:$G,5,0)</f>
        <v>#N/A</v>
      </c>
      <c r="BH146" s="10" t="e">
        <f>VLOOKUP($A:$A,'7-Türkiye Çeyrek Yıllar İhracat'!$A:$G,6,0)</f>
        <v>#N/A</v>
      </c>
      <c r="BI146" s="12" t="e">
        <f>VLOOKUP($A:$A,'7-Türkiye Çeyrek Yıllar İhracat'!$A:$G,7,0)</f>
        <v>#N/A</v>
      </c>
      <c r="BJ146" s="11" t="e">
        <f>VLOOKUP($A:$A,'8-Türkiye Yıllar İhracat Birim '!$A:$H,2,0)</f>
        <v>#N/A</v>
      </c>
      <c r="BK146" s="11" t="e">
        <f>VLOOKUP($A:$A,'8-Türkiye Yıllar İhracat Birim '!$A:$H,3,0)</f>
        <v>#N/A</v>
      </c>
      <c r="BL146" s="11" t="e">
        <f>VLOOKUP($A:$A,'8-Türkiye Yıllar İhracat Birim '!$A:$H,4,0)</f>
        <v>#N/A</v>
      </c>
      <c r="BM146" s="11" t="e">
        <f>VLOOKUP($A:$A,'8-Türkiye Yıllar İhracat Birim '!$A:$H,5,0)</f>
        <v>#N/A</v>
      </c>
      <c r="BN146" s="11" t="e">
        <f>VLOOKUP($A:$A,'8-Türkiye Yıllar İhracat Birim '!$A:$H,6,0)</f>
        <v>#N/A</v>
      </c>
      <c r="BO146" s="11" t="e">
        <f>VLOOKUP($A:$A,'8-Türkiye Yıllar İhracat Birim '!$A:$H,7,0)</f>
        <v>#N/A</v>
      </c>
      <c r="BP146" s="12" t="e">
        <f>VLOOKUP($A:$A,'8-Türkiye Yıllar İhracat Birim '!$A:$H,8,0)</f>
        <v>#N/A</v>
      </c>
      <c r="BQ146" s="2">
        <f>VLOOKUP($A:$A,'9-Dünya Yıllar İthaları Birim F'!$A:$N,2,0)</f>
        <v>5000</v>
      </c>
      <c r="BR146" s="2" t="str">
        <f>VLOOKUP($A:$A,'9-Dünya Yıllar İthaları Birim F'!$A:$N,3,0)</f>
        <v>US Dollar/Tons</v>
      </c>
      <c r="BS146" s="2">
        <f>VLOOKUP($A:$A,'9-Dünya Yıllar İthaları Birim F'!$A:$N,4,0)</f>
        <v>36000</v>
      </c>
      <c r="BT146" s="2" t="str">
        <f>VLOOKUP($A:$A,'9-Dünya Yıllar İthaları Birim F'!$A:$N,5,0)</f>
        <v>US Dollar/Tons</v>
      </c>
      <c r="BU146" s="2">
        <f>VLOOKUP($A:$A,'9-Dünya Yıllar İthaları Birim F'!$A:$N,6,0)</f>
        <v>0</v>
      </c>
      <c r="BV146" s="2" t="str">
        <f>VLOOKUP($A:$A,'9-Dünya Yıllar İthaları Birim F'!$A:$N,7,0)</f>
        <v>US Dollar/Tons</v>
      </c>
      <c r="BW146" s="2">
        <f>VLOOKUP($A:$A,'9-Dünya Yıllar İthaları Birim F'!$A:$N,8,0)</f>
        <v>6667</v>
      </c>
      <c r="BX146" s="2" t="str">
        <f>VLOOKUP($A:$A,'9-Dünya Yıllar İthaları Birim F'!$A:$N,9,0)</f>
        <v>US Dollar/Tons</v>
      </c>
      <c r="BY146" s="2">
        <f>VLOOKUP($A:$A,'9-Dünya Yıllar İthaları Birim F'!$A:$N,10,0)</f>
        <v>10000</v>
      </c>
      <c r="BZ146" s="2" t="str">
        <f>VLOOKUP($A:$A,'9-Dünya Yıllar İthaları Birim F'!$A:$N,11,0)</f>
        <v>US Dollar/Tons</v>
      </c>
      <c r="CA146" s="2">
        <f>VLOOKUP($A:$A,'9-Dünya Yıllar İthaları Birim F'!$A:$N,12,0)</f>
        <v>40</v>
      </c>
      <c r="CB146" s="2">
        <f>VLOOKUP($A:$A,'9-Dünya Yıllar İthaları Birim F'!$A:$N,13,0)</f>
        <v>4</v>
      </c>
      <c r="CC146" s="2" t="str">
        <f>VLOOKUP($A:$A,'9-Dünya Yıllar İthaları Birim F'!$A:$N,14,0)</f>
        <v>Tons</v>
      </c>
    </row>
    <row r="147" spans="1:81" x14ac:dyDescent="0.3">
      <c r="A147" s="6" t="s">
        <v>156</v>
      </c>
      <c r="B147" s="11">
        <v>16</v>
      </c>
      <c r="C147" s="11">
        <v>13</v>
      </c>
      <c r="D147" s="11">
        <v>10</v>
      </c>
      <c r="E147" s="11">
        <v>31</v>
      </c>
      <c r="F147" s="50">
        <v>38</v>
      </c>
      <c r="G147" s="50">
        <f t="shared" si="4"/>
        <v>22.58064516129032</v>
      </c>
      <c r="H147" s="50">
        <f t="shared" si="5"/>
        <v>3.0271889364210658E-3</v>
      </c>
      <c r="I147" s="9">
        <f>VLOOKUP($A:$A,'2-Dünya Çeyrek Yıllar İthalatı'!$A:$G,2,0)</f>
        <v>16</v>
      </c>
      <c r="J147" s="9">
        <f>VLOOKUP($A:$A,'2-Dünya Çeyrek Yıllar İthalatı'!$A:$G,3,0)</f>
        <v>12</v>
      </c>
      <c r="K147" s="9">
        <f>VLOOKUP($A:$A,'2-Dünya Çeyrek Yıllar İthalatı'!$A:$G,4,0)</f>
        <v>9</v>
      </c>
      <c r="L147" s="9">
        <f>VLOOKUP($A:$A,'2-Dünya Çeyrek Yıllar İthalatı'!$A:$G,5,0)</f>
        <v>0</v>
      </c>
      <c r="M147" s="10">
        <f>VLOOKUP($A:$A,'2-Dünya Çeyrek Yıllar İthalatı'!$A:$G,6,0)</f>
        <v>0</v>
      </c>
      <c r="N147" s="10">
        <f>VLOOKUP($A:$A,'2-Dünya Çeyrek Yıllar İthalatı'!$A:$G,7,0)</f>
        <v>-100</v>
      </c>
      <c r="O147" s="6">
        <f>VLOOKUP($A:$A,'3-Türkiye İhracat Göstergeleri'!$A:$P,2,0)</f>
        <v>1</v>
      </c>
      <c r="P147" s="25">
        <f>VLOOKUP($A:$A,'3-Türkiye İhracat Göstergeleri'!$A:$P,3,0)</f>
        <v>1</v>
      </c>
      <c r="Q147" s="25">
        <f>VLOOKUP($A:$A,'3-Türkiye İhracat Göstergeleri'!$A:$P,4,0)</f>
        <v>1.3197138860295088E-3</v>
      </c>
      <c r="R147" s="25">
        <f>VLOOKUP($A:$A,'3-Türkiye İhracat Göstergeleri'!$A:$P,5,0)</f>
        <v>0</v>
      </c>
      <c r="S147" s="25" t="str">
        <f>VLOOKUP($A:$A,'3-Türkiye İhracat Göstergeleri'!$A:$P,6,0)</f>
        <v>Tons</v>
      </c>
      <c r="T147" s="25">
        <f>VLOOKUP($A:$A,'3-Türkiye İhracat Göstergeleri'!$A:$P,7,0)</f>
        <v>0</v>
      </c>
      <c r="U147" s="25">
        <f>VLOOKUP($A:$A,'3-Türkiye İhracat Göstergeleri'!$A:$P,8,0)</f>
        <v>0</v>
      </c>
      <c r="V147" s="25">
        <f>VLOOKUP($A:$A,'3-Türkiye İhracat Göstergeleri'!$A:$P,9,0)</f>
        <v>0</v>
      </c>
      <c r="W147" s="25">
        <f>VLOOKUP($A:$A,'3-Türkiye İhracat Göstergeleri'!$A:$P,10,0)</f>
        <v>0</v>
      </c>
      <c r="X147" s="25">
        <f>VLOOKUP($A:$A,'3-Türkiye İhracat Göstergeleri'!$A:$P,11,0)</f>
        <v>144</v>
      </c>
      <c r="Y147" s="25">
        <f>VLOOKUP($A:$A,'3-Türkiye İhracat Göstergeleri'!$A:$P,12,0)</f>
        <v>3.0271768787416505E-3</v>
      </c>
      <c r="Z147" s="25">
        <f>VLOOKUP($A:$A,'3-Türkiye İhracat Göstergeleri'!$A:$P,13,0)</f>
        <v>30</v>
      </c>
      <c r="AA147" s="25">
        <f>VLOOKUP($A:$A,'3-Türkiye İhracat Göstergeleri'!$A:$P,14,0)</f>
        <v>8048</v>
      </c>
      <c r="AB147" s="25" t="str">
        <f>VLOOKUP($A:$A,'3-Türkiye İhracat Göstergeleri'!$A:$P,15,0)</f>
        <v>0.47</v>
      </c>
      <c r="AC147" s="25">
        <f>VLOOKUP($A:$A,'3-Türkiye İhracat Göstergeleri'!$A:$P,16,0)</f>
        <v>5</v>
      </c>
      <c r="AD147" s="25">
        <f>VLOOKUP($A:$A,'4-Dünya İthalat Göstergeleri'!$A:$M,2,0)</f>
        <v>38</v>
      </c>
      <c r="AE147" s="29">
        <f>VLOOKUP($A:$A,'4-Dünya İthalat Göstergeleri'!$A:$M,3,0)</f>
        <v>-38</v>
      </c>
      <c r="AF147" s="25">
        <f>VLOOKUP($A:$A,'4-Dünya İthalat Göstergeleri'!$A:$M,4,0)</f>
        <v>6</v>
      </c>
      <c r="AG147" s="25" t="str">
        <f>VLOOKUP($A:$A,'4-Dünya İthalat Göstergeleri'!$A:$M,5,0)</f>
        <v>Tons</v>
      </c>
      <c r="AH147" s="25">
        <f>VLOOKUP($A:$A,'4-Dünya İthalat Göstergeleri'!$A:$M,6,0)</f>
        <v>6333</v>
      </c>
      <c r="AI147" s="25">
        <f>VLOOKUP($A:$A,'4-Dünya İthalat Göstergeleri'!$A:$M,7,0)</f>
        <v>30</v>
      </c>
      <c r="AJ147" s="25">
        <f>VLOOKUP($A:$A,'4-Dünya İthalat Göstergeleri'!$A:$M,8,0)</f>
        <v>13</v>
      </c>
      <c r="AK147" s="25">
        <f>VLOOKUP($A:$A,'4-Dünya İthalat Göstergeleri'!$A:$M,9,0)</f>
        <v>25</v>
      </c>
      <c r="AL147" s="25">
        <f>VLOOKUP($A:$A,'4-Dünya İthalat Göstergeleri'!$A:$M,10,0)</f>
        <v>3.0271768787416505E-3</v>
      </c>
      <c r="AM147" s="25">
        <f>VLOOKUP($A:$A,'4-Dünya İthalat Göstergeleri'!$A:$M,11,0)</f>
        <v>8048</v>
      </c>
      <c r="AN147" s="25" t="str">
        <f>VLOOKUP($A:$A,'4-Dünya İthalat Göstergeleri'!$A:$M,12,0)</f>
        <v>0.47</v>
      </c>
      <c r="AO147" s="25">
        <f>VLOOKUP($A:$A,'4-Dünya İthalat Göstergeleri'!$A:$M,13,0)</f>
        <v>45326</v>
      </c>
      <c r="AP147" s="9">
        <f>VLOOKUP($A:$A,'5-Dünya Yıllar İhracatı'!$A:$H,2,0)</f>
        <v>2</v>
      </c>
      <c r="AQ147" s="9">
        <f>VLOOKUP($A:$A,'5-Dünya Yıllar İhracatı'!$A:$H,3,0)</f>
        <v>1</v>
      </c>
      <c r="AR147" s="9">
        <f>VLOOKUP($A:$A,'5-Dünya Yıllar İhracatı'!$A:$H,4,0)</f>
        <v>0</v>
      </c>
      <c r="AS147" s="9">
        <f>VLOOKUP($A:$A,'5-Dünya Yıllar İhracatı'!$A:$H,5,0)</f>
        <v>0</v>
      </c>
      <c r="AT147" s="10">
        <f>VLOOKUP($A:$A,'5-Dünya Yıllar İhracatı'!$A:$H,6,0)</f>
        <v>0</v>
      </c>
      <c r="AU147" s="10">
        <f>VLOOKUP($A:$A,'5-Dünya Yıllar İhracatı'!$A:$H,7,0)</f>
        <v>100</v>
      </c>
      <c r="AV147" s="10">
        <f>VLOOKUP($A:$A,'5-Dünya Yıllar İhracatı'!$A:$H,8,0)</f>
        <v>0</v>
      </c>
      <c r="AW147" s="9">
        <f>VLOOKUP($A:$A,'6-Türkiye Yıllar İhracatı'!$A:$H,2,0)</f>
        <v>0</v>
      </c>
      <c r="AX147" s="9">
        <f>VLOOKUP($A:$A,'6-Türkiye Yıllar İhracatı'!$A:$H,3,0)</f>
        <v>0</v>
      </c>
      <c r="AY147" s="9">
        <f>VLOOKUP($A:$A,'6-Türkiye Yıllar İhracatı'!$A:$H,4,0)</f>
        <v>7</v>
      </c>
      <c r="AZ147" s="9">
        <f>VLOOKUP($A:$A,'6-Türkiye Yıllar İhracatı'!$A:$H,5,0)</f>
        <v>0</v>
      </c>
      <c r="BA147" s="10">
        <f>VLOOKUP($A:$A,'6-Türkiye Yıllar İhracatı'!$A:$H,6,0)</f>
        <v>1</v>
      </c>
      <c r="BB147" s="9">
        <f>VLOOKUP($A:$A,'6-Türkiye Yıllar İhracatı'!$A:$H,7,0)</f>
        <v>100</v>
      </c>
      <c r="BC147" s="10">
        <f>VLOOKUP($A:$A,'6-Türkiye Yıllar İhracatı'!$A:$H,8,0)</f>
        <v>1.3197138860295088E-3</v>
      </c>
      <c r="BD147" s="11" t="e">
        <f>VLOOKUP($A:$A,'7-Türkiye Çeyrek Yıllar İhracat'!$A:$G,2,0)</f>
        <v>#N/A</v>
      </c>
      <c r="BE147" s="11" t="e">
        <f>VLOOKUP($A:$A,'7-Türkiye Çeyrek Yıllar İhracat'!$A:$G,3,0)</f>
        <v>#N/A</v>
      </c>
      <c r="BF147" s="11" t="e">
        <f>VLOOKUP($A:$A,'7-Türkiye Çeyrek Yıllar İhracat'!$A:$G,4,0)</f>
        <v>#N/A</v>
      </c>
      <c r="BG147" s="11" t="e">
        <f>VLOOKUP($A:$A,'7-Türkiye Çeyrek Yıllar İhracat'!$A:$G,5,0)</f>
        <v>#N/A</v>
      </c>
      <c r="BH147" s="12" t="e">
        <f>VLOOKUP($A:$A,'7-Türkiye Çeyrek Yıllar İhracat'!$A:$G,6,0)</f>
        <v>#N/A</v>
      </c>
      <c r="BI147" s="12" t="e">
        <f>VLOOKUP($A:$A,'7-Türkiye Çeyrek Yıllar İhracat'!$A:$G,7,0)</f>
        <v>#N/A</v>
      </c>
      <c r="BJ147" s="9">
        <f>VLOOKUP($A:$A,'8-Türkiye Yıllar İhracat Birim '!$A:$H,2,0)</f>
        <v>0</v>
      </c>
      <c r="BK147" s="9">
        <f>VLOOKUP($A:$A,'8-Türkiye Yıllar İhracat Birim '!$A:$H,3,0)</f>
        <v>0</v>
      </c>
      <c r="BL147" s="9">
        <f>VLOOKUP($A:$A,'8-Türkiye Yıllar İhracat Birim '!$A:$H,4,0)</f>
        <v>3500</v>
      </c>
      <c r="BM147" s="9">
        <f>VLOOKUP($A:$A,'8-Türkiye Yıllar İhracat Birim '!$A:$H,5,0)</f>
        <v>0</v>
      </c>
      <c r="BN147" s="9">
        <f>VLOOKUP($A:$A,'8-Türkiye Yıllar İhracat Birim '!$A:$H,6,0)</f>
        <v>0</v>
      </c>
      <c r="BO147" s="9">
        <f>VLOOKUP($A:$A,'8-Türkiye Yıllar İhracat Birim '!$A:$H,7,0)</f>
        <v>1</v>
      </c>
      <c r="BP147" s="10">
        <f>VLOOKUP($A:$A,'8-Türkiye Yıllar İhracat Birim '!$A:$H,8,0)</f>
        <v>0</v>
      </c>
      <c r="BQ147" s="2">
        <f>VLOOKUP($A:$A,'9-Dünya Yıllar İthaları Birim F'!$A:$N,2,0)</f>
        <v>8000</v>
      </c>
      <c r="BR147" s="2" t="str">
        <f>VLOOKUP($A:$A,'9-Dünya Yıllar İthaları Birim F'!$A:$N,3,0)</f>
        <v>US Dollar/Tons</v>
      </c>
      <c r="BS147" s="2">
        <f>VLOOKUP($A:$A,'9-Dünya Yıllar İthaları Birim F'!$A:$N,4,0)</f>
        <v>1625</v>
      </c>
      <c r="BT147" s="2" t="str">
        <f>VLOOKUP($A:$A,'9-Dünya Yıllar İthaları Birim F'!$A:$N,5,0)</f>
        <v>US Dollar/Tons</v>
      </c>
      <c r="BU147" s="2">
        <f>VLOOKUP($A:$A,'9-Dünya Yıllar İthaları Birim F'!$A:$N,6,0)</f>
        <v>5000</v>
      </c>
      <c r="BV147" s="2" t="str">
        <f>VLOOKUP($A:$A,'9-Dünya Yıllar İthaları Birim F'!$A:$N,7,0)</f>
        <v>US Dollar/Tons</v>
      </c>
      <c r="BW147" s="2">
        <f>VLOOKUP($A:$A,'9-Dünya Yıllar İthaları Birim F'!$A:$N,8,0)</f>
        <v>10333</v>
      </c>
      <c r="BX147" s="2" t="str">
        <f>VLOOKUP($A:$A,'9-Dünya Yıllar İthaları Birim F'!$A:$N,9,0)</f>
        <v>US Dollar/Tons</v>
      </c>
      <c r="BY147" s="2">
        <f>VLOOKUP($A:$A,'9-Dünya Yıllar İthaları Birim F'!$A:$N,10,0)</f>
        <v>6333</v>
      </c>
      <c r="BZ147" s="2" t="str">
        <f>VLOOKUP($A:$A,'9-Dünya Yıllar İthaları Birim F'!$A:$N,11,0)</f>
        <v>US Dollar/Tons</v>
      </c>
      <c r="CA147" s="2">
        <f>VLOOKUP($A:$A,'9-Dünya Yıllar İthaları Birim F'!$A:$N,12,0)</f>
        <v>38</v>
      </c>
      <c r="CB147" s="2">
        <f>VLOOKUP($A:$A,'9-Dünya Yıllar İthaları Birim F'!$A:$N,13,0)</f>
        <v>6</v>
      </c>
      <c r="CC147" s="2" t="str">
        <f>VLOOKUP($A:$A,'9-Dünya Yıllar İthaları Birim F'!$A:$N,14,0)</f>
        <v>Tons</v>
      </c>
    </row>
    <row r="148" spans="1:81" x14ac:dyDescent="0.3">
      <c r="A148" s="8" t="s">
        <v>157</v>
      </c>
      <c r="B148" s="9">
        <v>20</v>
      </c>
      <c r="C148" s="9">
        <v>151</v>
      </c>
      <c r="D148" s="9">
        <v>11</v>
      </c>
      <c r="E148" s="9">
        <v>41</v>
      </c>
      <c r="F148" s="49">
        <v>33</v>
      </c>
      <c r="G148" s="49">
        <f t="shared" si="4"/>
        <v>-19.512195121951219</v>
      </c>
      <c r="H148" s="49">
        <f t="shared" si="5"/>
        <v>2.6288746026814523E-3</v>
      </c>
      <c r="I148" s="11">
        <f>VLOOKUP($A:$A,'2-Dünya Çeyrek Yıllar İthalatı'!$A:$G,2,0)</f>
        <v>19</v>
      </c>
      <c r="J148" s="11">
        <f>VLOOKUP($A:$A,'2-Dünya Çeyrek Yıllar İthalatı'!$A:$G,3,0)</f>
        <v>3</v>
      </c>
      <c r="K148" s="11">
        <f>VLOOKUP($A:$A,'2-Dünya Çeyrek Yıllar İthalatı'!$A:$G,4,0)</f>
        <v>44</v>
      </c>
      <c r="L148" s="11">
        <f>VLOOKUP($A:$A,'2-Dünya Çeyrek Yıllar İthalatı'!$A:$G,5,0)</f>
        <v>0</v>
      </c>
      <c r="M148" s="12">
        <f>VLOOKUP($A:$A,'2-Dünya Çeyrek Yıllar İthalatı'!$A:$G,6,0)</f>
        <v>1</v>
      </c>
      <c r="N148" s="12">
        <f>VLOOKUP($A:$A,'2-Dünya Çeyrek Yıllar İthalatı'!$A:$G,7,0)</f>
        <v>-94.73684210526315</v>
      </c>
      <c r="O148" s="8">
        <f>VLOOKUP($A:$A,'3-Türkiye İhracat Göstergeleri'!$A:$P,2,0)</f>
        <v>0</v>
      </c>
      <c r="P148" s="27">
        <f>VLOOKUP($A:$A,'3-Türkiye İhracat Göstergeleri'!$A:$P,3,0)</f>
        <v>0</v>
      </c>
      <c r="Q148" s="27">
        <f>VLOOKUP($A:$A,'3-Türkiye İhracat Göstergeleri'!$A:$P,4,0)</f>
        <v>0</v>
      </c>
      <c r="R148" s="27">
        <f>VLOOKUP($A:$A,'3-Türkiye İhracat Göstergeleri'!$A:$P,5,0)</f>
        <v>0</v>
      </c>
      <c r="S148" s="27">
        <f>VLOOKUP($A:$A,'3-Türkiye İhracat Göstergeleri'!$A:$P,6,0)</f>
        <v>0</v>
      </c>
      <c r="T148" s="27">
        <f>VLOOKUP($A:$A,'3-Türkiye İhracat Göstergeleri'!$A:$P,7,0)</f>
        <v>0</v>
      </c>
      <c r="U148" s="27">
        <f>VLOOKUP($A:$A,'3-Türkiye İhracat Göstergeleri'!$A:$P,8,0)</f>
        <v>0</v>
      </c>
      <c r="V148" s="27">
        <f>VLOOKUP($A:$A,'3-Türkiye İhracat Göstergeleri'!$A:$P,9,0)</f>
        <v>0</v>
      </c>
      <c r="W148" s="27">
        <f>VLOOKUP($A:$A,'3-Türkiye İhracat Göstergeleri'!$A:$P,10,0)</f>
        <v>0</v>
      </c>
      <c r="X148" s="27">
        <f>VLOOKUP($A:$A,'3-Türkiye İhracat Göstergeleri'!$A:$P,11,0)</f>
        <v>145</v>
      </c>
      <c r="Y148" s="27">
        <f>VLOOKUP($A:$A,'3-Türkiye İhracat Göstergeleri'!$A:$P,12,0)</f>
        <v>2.6288641315388014E-3</v>
      </c>
      <c r="Z148" s="27">
        <f>VLOOKUP($A:$A,'3-Türkiye İhracat Göstergeleri'!$A:$P,13,0)</f>
        <v>-3</v>
      </c>
      <c r="AA148" s="27">
        <f>VLOOKUP($A:$A,'3-Türkiye İhracat Göstergeleri'!$A:$P,14,0)</f>
        <v>9325</v>
      </c>
      <c r="AB148" s="27" t="str">
        <f>VLOOKUP($A:$A,'3-Türkiye İhracat Göstergeleri'!$A:$P,15,0)</f>
        <v>0.56</v>
      </c>
      <c r="AC148" s="27">
        <f>VLOOKUP($A:$A,'3-Türkiye İhracat Göstergeleri'!$A:$P,16,0)</f>
        <v>20</v>
      </c>
      <c r="AD148" s="27">
        <f>VLOOKUP($A:$A,'4-Dünya İthalat Göstergeleri'!$A:$M,2,0)</f>
        <v>33</v>
      </c>
      <c r="AE148" s="27">
        <f>VLOOKUP($A:$A,'4-Dünya İthalat Göstergeleri'!$A:$M,3,0)</f>
        <v>1199</v>
      </c>
      <c r="AF148" s="27">
        <f>VLOOKUP($A:$A,'4-Dünya İthalat Göstergeleri'!$A:$M,4,0)</f>
        <v>21</v>
      </c>
      <c r="AG148" s="27" t="str">
        <f>VLOOKUP($A:$A,'4-Dünya İthalat Göstergeleri'!$A:$M,5,0)</f>
        <v>Tons</v>
      </c>
      <c r="AH148" s="27">
        <f>VLOOKUP($A:$A,'4-Dünya İthalat Göstergeleri'!$A:$M,6,0)</f>
        <v>1571</v>
      </c>
      <c r="AI148" s="27">
        <f>VLOOKUP($A:$A,'4-Dünya İthalat Göstergeleri'!$A:$M,7,0)</f>
        <v>-3</v>
      </c>
      <c r="AJ148" s="27">
        <f>VLOOKUP($A:$A,'4-Dünya İthalat Göstergeleri'!$A:$M,8,0)</f>
        <v>52</v>
      </c>
      <c r="AK148" s="27">
        <f>VLOOKUP($A:$A,'4-Dünya İthalat Göstergeleri'!$A:$M,9,0)</f>
        <v>-19</v>
      </c>
      <c r="AL148" s="27">
        <f>VLOOKUP($A:$A,'4-Dünya İthalat Göstergeleri'!$A:$M,10,0)</f>
        <v>2.6288641315388014E-3</v>
      </c>
      <c r="AM148" s="27">
        <f>VLOOKUP($A:$A,'4-Dünya İthalat Göstergeleri'!$A:$M,11,0)</f>
        <v>9325</v>
      </c>
      <c r="AN148" s="27" t="str">
        <f>VLOOKUP($A:$A,'4-Dünya İthalat Göstergeleri'!$A:$M,12,0)</f>
        <v>0.56</v>
      </c>
      <c r="AO148" s="27">
        <f>VLOOKUP($A:$A,'4-Dünya İthalat Göstergeleri'!$A:$M,13,0)</f>
        <v>45459</v>
      </c>
      <c r="AP148" s="11">
        <f>VLOOKUP($A:$A,'5-Dünya Yıllar İhracatı'!$A:$H,2,0)</f>
        <v>0</v>
      </c>
      <c r="AQ148" s="11">
        <f>VLOOKUP($A:$A,'5-Dünya Yıllar İhracatı'!$A:$H,3,0)</f>
        <v>0</v>
      </c>
      <c r="AR148" s="11">
        <f>VLOOKUP($A:$A,'5-Dünya Yıllar İhracatı'!$A:$H,4,0)</f>
        <v>2</v>
      </c>
      <c r="AS148" s="11">
        <f>VLOOKUP($A:$A,'5-Dünya Yıllar İhracatı'!$A:$H,5,0)</f>
        <v>586</v>
      </c>
      <c r="AT148" s="12">
        <f>VLOOKUP($A:$A,'5-Dünya Yıllar İhracatı'!$A:$H,6,0)</f>
        <v>1232</v>
      </c>
      <c r="AU148" s="12">
        <f>VLOOKUP($A:$A,'5-Dünya Yıllar İhracatı'!$A:$H,7,0)</f>
        <v>110.23890784982935</v>
      </c>
      <c r="AV148" s="12">
        <f>VLOOKUP($A:$A,'5-Dünya Yıllar İhracatı'!$A:$H,8,0)</f>
        <v>0.11384017467813816</v>
      </c>
      <c r="AW148" s="11" t="e">
        <f>VLOOKUP($A:$A,'6-Türkiye Yıllar İhracatı'!$A:$H,2,0)</f>
        <v>#N/A</v>
      </c>
      <c r="AX148" s="11" t="e">
        <f>VLOOKUP($A:$A,'6-Türkiye Yıllar İhracatı'!$A:$H,3,0)</f>
        <v>#N/A</v>
      </c>
      <c r="AY148" s="11" t="e">
        <f>VLOOKUP($A:$A,'6-Türkiye Yıllar İhracatı'!$A:$H,4,0)</f>
        <v>#N/A</v>
      </c>
      <c r="AZ148" s="11" t="e">
        <f>VLOOKUP($A:$A,'6-Türkiye Yıllar İhracatı'!$A:$H,5,0)</f>
        <v>#N/A</v>
      </c>
      <c r="BA148" s="12" t="e">
        <f>VLOOKUP($A:$A,'6-Türkiye Yıllar İhracatı'!$A:$H,6,0)</f>
        <v>#N/A</v>
      </c>
      <c r="BB148" s="11" t="e">
        <f>VLOOKUP($A:$A,'6-Türkiye Yıllar İhracatı'!$A:$H,7,0)</f>
        <v>#N/A</v>
      </c>
      <c r="BC148" s="12" t="e">
        <f>VLOOKUP($A:$A,'6-Türkiye Yıllar İhracatı'!$A:$H,8,0)</f>
        <v>#N/A</v>
      </c>
      <c r="BD148" s="9" t="e">
        <f>VLOOKUP($A:$A,'7-Türkiye Çeyrek Yıllar İhracat'!$A:$G,2,0)</f>
        <v>#N/A</v>
      </c>
      <c r="BE148" s="9" t="e">
        <f>VLOOKUP($A:$A,'7-Türkiye Çeyrek Yıllar İhracat'!$A:$G,3,0)</f>
        <v>#N/A</v>
      </c>
      <c r="BF148" s="9" t="e">
        <f>VLOOKUP($A:$A,'7-Türkiye Çeyrek Yıllar İhracat'!$A:$G,4,0)</f>
        <v>#N/A</v>
      </c>
      <c r="BG148" s="9" t="e">
        <f>VLOOKUP($A:$A,'7-Türkiye Çeyrek Yıllar İhracat'!$A:$G,5,0)</f>
        <v>#N/A</v>
      </c>
      <c r="BH148" s="10" t="e">
        <f>VLOOKUP($A:$A,'7-Türkiye Çeyrek Yıllar İhracat'!$A:$G,6,0)</f>
        <v>#N/A</v>
      </c>
      <c r="BI148" s="12" t="e">
        <f>VLOOKUP($A:$A,'7-Türkiye Çeyrek Yıllar İhracat'!$A:$G,7,0)</f>
        <v>#N/A</v>
      </c>
      <c r="BJ148" s="11" t="e">
        <f>VLOOKUP($A:$A,'8-Türkiye Yıllar İhracat Birim '!$A:$H,2,0)</f>
        <v>#N/A</v>
      </c>
      <c r="BK148" s="11" t="e">
        <f>VLOOKUP($A:$A,'8-Türkiye Yıllar İhracat Birim '!$A:$H,3,0)</f>
        <v>#N/A</v>
      </c>
      <c r="BL148" s="11" t="e">
        <f>VLOOKUP($A:$A,'8-Türkiye Yıllar İhracat Birim '!$A:$H,4,0)</f>
        <v>#N/A</v>
      </c>
      <c r="BM148" s="11" t="e">
        <f>VLOOKUP($A:$A,'8-Türkiye Yıllar İhracat Birim '!$A:$H,5,0)</f>
        <v>#N/A</v>
      </c>
      <c r="BN148" s="11" t="e">
        <f>VLOOKUP($A:$A,'8-Türkiye Yıllar İhracat Birim '!$A:$H,6,0)</f>
        <v>#N/A</v>
      </c>
      <c r="BO148" s="11" t="e">
        <f>VLOOKUP($A:$A,'8-Türkiye Yıllar İhracat Birim '!$A:$H,7,0)</f>
        <v>#N/A</v>
      </c>
      <c r="BP148" s="12" t="e">
        <f>VLOOKUP($A:$A,'8-Türkiye Yıllar İhracat Birim '!$A:$H,8,0)</f>
        <v>#N/A</v>
      </c>
      <c r="BQ148" s="2">
        <f>VLOOKUP($A:$A,'9-Dünya Yıllar İthaları Birim F'!$A:$N,2,0)</f>
        <v>20000</v>
      </c>
      <c r="BR148" s="2" t="str">
        <f>VLOOKUP($A:$A,'9-Dünya Yıllar İthaları Birim F'!$A:$N,3,0)</f>
        <v>US Dollar/Tons</v>
      </c>
      <c r="BS148" s="2">
        <f>VLOOKUP($A:$A,'9-Dünya Yıllar İthaları Birim F'!$A:$N,4,0)</f>
        <v>1153</v>
      </c>
      <c r="BT148" s="2" t="str">
        <f>VLOOKUP($A:$A,'9-Dünya Yıllar İthaları Birim F'!$A:$N,5,0)</f>
        <v>US Dollar/Tons</v>
      </c>
      <c r="BU148" s="2">
        <f>VLOOKUP($A:$A,'9-Dünya Yıllar İthaları Birim F'!$A:$N,6,0)</f>
        <v>5500</v>
      </c>
      <c r="BV148" s="2" t="str">
        <f>VLOOKUP($A:$A,'9-Dünya Yıllar İthaları Birim F'!$A:$N,7,0)</f>
        <v>US Dollar/Tons</v>
      </c>
      <c r="BW148" s="2">
        <f>VLOOKUP($A:$A,'9-Dünya Yıllar İthaları Birim F'!$A:$N,8,0)</f>
        <v>2050</v>
      </c>
      <c r="BX148" s="2" t="str">
        <f>VLOOKUP($A:$A,'9-Dünya Yıllar İthaları Birim F'!$A:$N,9,0)</f>
        <v>US Dollar/Tons</v>
      </c>
      <c r="BY148" s="2">
        <f>VLOOKUP($A:$A,'9-Dünya Yıllar İthaları Birim F'!$A:$N,10,0)</f>
        <v>1571</v>
      </c>
      <c r="BZ148" s="2" t="str">
        <f>VLOOKUP($A:$A,'9-Dünya Yıllar İthaları Birim F'!$A:$N,11,0)</f>
        <v>US Dollar/Tons</v>
      </c>
      <c r="CA148" s="2">
        <f>VLOOKUP($A:$A,'9-Dünya Yıllar İthaları Birim F'!$A:$N,12,0)</f>
        <v>33</v>
      </c>
      <c r="CB148" s="2">
        <f>VLOOKUP($A:$A,'9-Dünya Yıllar İthaları Birim F'!$A:$N,13,0)</f>
        <v>21</v>
      </c>
      <c r="CC148" s="2" t="str">
        <f>VLOOKUP($A:$A,'9-Dünya Yıllar İthaları Birim F'!$A:$N,14,0)</f>
        <v>Tons</v>
      </c>
    </row>
    <row r="149" spans="1:81" x14ac:dyDescent="0.3">
      <c r="A149" s="6" t="s">
        <v>158</v>
      </c>
      <c r="B149" s="14">
        <v>1290</v>
      </c>
      <c r="C149" s="14">
        <v>284</v>
      </c>
      <c r="D149" s="14">
        <v>137</v>
      </c>
      <c r="E149" s="14">
        <v>26</v>
      </c>
      <c r="F149" s="52">
        <v>33</v>
      </c>
      <c r="G149" s="52">
        <f t="shared" si="4"/>
        <v>26.923076923076923</v>
      </c>
      <c r="H149" s="52">
        <f t="shared" si="5"/>
        <v>2.6288746026814523E-3</v>
      </c>
      <c r="I149" s="9" t="e">
        <f>VLOOKUP($A:$A,'2-Dünya Çeyrek Yıllar İthalatı'!$A:$G,2,0)</f>
        <v>#N/A</v>
      </c>
      <c r="J149" s="9" t="e">
        <f>VLOOKUP($A:$A,'2-Dünya Çeyrek Yıllar İthalatı'!$A:$G,3,0)</f>
        <v>#N/A</v>
      </c>
      <c r="K149" s="9" t="e">
        <f>VLOOKUP($A:$A,'2-Dünya Çeyrek Yıllar İthalatı'!$A:$G,4,0)</f>
        <v>#N/A</v>
      </c>
      <c r="L149" s="9" t="e">
        <f>VLOOKUP($A:$A,'2-Dünya Çeyrek Yıllar İthalatı'!$A:$G,5,0)</f>
        <v>#N/A</v>
      </c>
      <c r="M149" s="10" t="e">
        <f>VLOOKUP($A:$A,'2-Dünya Çeyrek Yıllar İthalatı'!$A:$G,6,0)</f>
        <v>#N/A</v>
      </c>
      <c r="N149" s="10" t="e">
        <f>VLOOKUP($A:$A,'2-Dünya Çeyrek Yıllar İthalatı'!$A:$G,7,0)</f>
        <v>#N/A</v>
      </c>
      <c r="O149" s="6">
        <f>VLOOKUP($A:$A,'3-Türkiye İhracat Göstergeleri'!$A:$P,2,0)</f>
        <v>1</v>
      </c>
      <c r="P149" s="25">
        <f>VLOOKUP($A:$A,'3-Türkiye İhracat Göstergeleri'!$A:$P,3,0)</f>
        <v>1</v>
      </c>
      <c r="Q149" s="25">
        <f>VLOOKUP($A:$A,'3-Türkiye İhracat Göstergeleri'!$A:$P,4,0)</f>
        <v>1.3197138860295088E-3</v>
      </c>
      <c r="R149" s="25">
        <f>VLOOKUP($A:$A,'3-Türkiye İhracat Göstergeleri'!$A:$P,5,0)</f>
        <v>0</v>
      </c>
      <c r="S149" s="25" t="str">
        <f>VLOOKUP($A:$A,'3-Türkiye İhracat Göstergeleri'!$A:$P,6,0)</f>
        <v>Tons</v>
      </c>
      <c r="T149" s="25">
        <f>VLOOKUP($A:$A,'3-Türkiye İhracat Göstergeleri'!$A:$P,7,0)</f>
        <v>0</v>
      </c>
      <c r="U149" s="25">
        <f>VLOOKUP($A:$A,'3-Türkiye İhracat Göstergeleri'!$A:$P,8,0)</f>
        <v>-8</v>
      </c>
      <c r="V149" s="25">
        <f>VLOOKUP($A:$A,'3-Türkiye İhracat Göstergeleri'!$A:$P,9,0)</f>
        <v>0</v>
      </c>
      <c r="W149" s="25">
        <f>VLOOKUP($A:$A,'3-Türkiye İhracat Göstergeleri'!$A:$P,10,0)</f>
        <v>0</v>
      </c>
      <c r="X149" s="25">
        <f>VLOOKUP($A:$A,'3-Türkiye İhracat Göstergeleri'!$A:$P,11,0)</f>
        <v>146</v>
      </c>
      <c r="Y149" s="25">
        <f>VLOOKUP($A:$A,'3-Türkiye İhracat Göstergeleri'!$A:$P,12,0)</f>
        <v>2.6288641315388014E-3</v>
      </c>
      <c r="Z149" s="25">
        <f>VLOOKUP($A:$A,'3-Türkiye İhracat Göstergeleri'!$A:$P,13,0)</f>
        <v>-62</v>
      </c>
      <c r="AA149" s="25">
        <f>VLOOKUP($A:$A,'3-Türkiye İhracat Göstergeleri'!$A:$P,14,0)</f>
        <v>2617</v>
      </c>
      <c r="AB149" s="25" t="str">
        <f>VLOOKUP($A:$A,'3-Türkiye İhracat Göstergeleri'!$A:$P,15,0)</f>
        <v>0.94</v>
      </c>
      <c r="AC149" s="25">
        <f>VLOOKUP($A:$A,'3-Türkiye İhracat Göstergeleri'!$A:$P,16,0)</f>
        <v>0</v>
      </c>
      <c r="AD149" s="41">
        <f>VLOOKUP($A:$A,'4-Dünya İthalat Göstergeleri'!$A:$M,2,0)</f>
        <v>33</v>
      </c>
      <c r="AE149" s="29">
        <f>VLOOKUP($A:$A,'4-Dünya İthalat Göstergeleri'!$A:$M,3,0)</f>
        <v>-33</v>
      </c>
      <c r="AF149" s="41">
        <f>VLOOKUP($A:$A,'4-Dünya İthalat Göstergeleri'!$A:$M,4,0)</f>
        <v>9</v>
      </c>
      <c r="AG149" s="41" t="str">
        <f>VLOOKUP($A:$A,'4-Dünya İthalat Göstergeleri'!$A:$M,5,0)</f>
        <v>Tons</v>
      </c>
      <c r="AH149" s="41">
        <f>VLOOKUP($A:$A,'4-Dünya İthalat Göstergeleri'!$A:$M,6,0)</f>
        <v>3667</v>
      </c>
      <c r="AI149" s="41">
        <f>VLOOKUP($A:$A,'4-Dünya İthalat Göstergeleri'!$A:$M,7,0)</f>
        <v>-62</v>
      </c>
      <c r="AJ149" s="41">
        <f>VLOOKUP($A:$A,'4-Dünya İthalat Göstergeleri'!$A:$M,8,0)</f>
        <v>-35</v>
      </c>
      <c r="AK149" s="41">
        <f>VLOOKUP($A:$A,'4-Dünya İthalat Göstergeleri'!$A:$M,9,0)</f>
        <v>28</v>
      </c>
      <c r="AL149" s="41">
        <f>VLOOKUP($A:$A,'4-Dünya İthalat Göstergeleri'!$A:$M,10,0)</f>
        <v>2.6288641315388014E-3</v>
      </c>
      <c r="AM149" s="41">
        <f>VLOOKUP($A:$A,'4-Dünya İthalat Göstergeleri'!$A:$M,11,0)</f>
        <v>2617</v>
      </c>
      <c r="AN149" s="41" t="str">
        <f>VLOOKUP($A:$A,'4-Dünya İthalat Göstergeleri'!$A:$M,12,0)</f>
        <v>0.94</v>
      </c>
      <c r="AO149" s="41">
        <f>VLOOKUP($A:$A,'4-Dünya İthalat Göstergeleri'!$A:$M,13,0)</f>
        <v>25</v>
      </c>
      <c r="AP149" s="9" t="e">
        <f>VLOOKUP($A:$A,'5-Dünya Yıllar İhracatı'!$A:$H,2,0)</f>
        <v>#N/A</v>
      </c>
      <c r="AQ149" s="9" t="e">
        <f>VLOOKUP($A:$A,'5-Dünya Yıllar İhracatı'!$A:$H,3,0)</f>
        <v>#N/A</v>
      </c>
      <c r="AR149" s="9" t="e">
        <f>VLOOKUP($A:$A,'5-Dünya Yıllar İhracatı'!$A:$H,4,0)</f>
        <v>#N/A</v>
      </c>
      <c r="AS149" s="9" t="e">
        <f>VLOOKUP($A:$A,'5-Dünya Yıllar İhracatı'!$A:$H,5,0)</f>
        <v>#N/A</v>
      </c>
      <c r="AT149" s="10" t="e">
        <f>VLOOKUP($A:$A,'5-Dünya Yıllar İhracatı'!$A:$H,6,0)</f>
        <v>#N/A</v>
      </c>
      <c r="AU149" s="10" t="e">
        <f>VLOOKUP($A:$A,'5-Dünya Yıllar İhracatı'!$A:$H,7,0)</f>
        <v>#N/A</v>
      </c>
      <c r="AV149" s="10" t="e">
        <f>VLOOKUP($A:$A,'5-Dünya Yıllar İhracatı'!$A:$H,8,0)</f>
        <v>#N/A</v>
      </c>
      <c r="AW149" s="9">
        <f>VLOOKUP($A:$A,'6-Türkiye Yıllar İhracatı'!$A:$H,2,0)</f>
        <v>2</v>
      </c>
      <c r="AX149" s="9">
        <f>VLOOKUP($A:$A,'6-Türkiye Yıllar İhracatı'!$A:$H,3,0)</f>
        <v>0</v>
      </c>
      <c r="AY149" s="9">
        <f>VLOOKUP($A:$A,'6-Türkiye Yıllar İhracatı'!$A:$H,4,0)</f>
        <v>8</v>
      </c>
      <c r="AZ149" s="9">
        <f>VLOOKUP($A:$A,'6-Türkiye Yıllar İhracatı'!$A:$H,5,0)</f>
        <v>2</v>
      </c>
      <c r="BA149" s="10">
        <f>VLOOKUP($A:$A,'6-Türkiye Yıllar İhracatı'!$A:$H,6,0)</f>
        <v>1</v>
      </c>
      <c r="BB149" s="9">
        <f>VLOOKUP($A:$A,'6-Türkiye Yıllar İhracatı'!$A:$H,7,0)</f>
        <v>-50</v>
      </c>
      <c r="BC149" s="10">
        <f>VLOOKUP($A:$A,'6-Türkiye Yıllar İhracatı'!$A:$H,8,0)</f>
        <v>1.3197138860295088E-3</v>
      </c>
      <c r="BD149" s="11">
        <f>VLOOKUP($A:$A,'7-Türkiye Çeyrek Yıllar İhracat'!$A:$G,2,0)</f>
        <v>1</v>
      </c>
      <c r="BE149" s="11">
        <f>VLOOKUP($A:$A,'7-Türkiye Çeyrek Yıllar İhracat'!$A:$G,3,0)</f>
        <v>0</v>
      </c>
      <c r="BF149" s="11">
        <f>VLOOKUP($A:$A,'7-Türkiye Çeyrek Yıllar İhracat'!$A:$G,4,0)</f>
        <v>0</v>
      </c>
      <c r="BG149" s="11">
        <f>VLOOKUP($A:$A,'7-Türkiye Çeyrek Yıllar İhracat'!$A:$G,5,0)</f>
        <v>0</v>
      </c>
      <c r="BH149" s="12">
        <f>VLOOKUP($A:$A,'7-Türkiye Çeyrek Yıllar İhracat'!$A:$G,6,0)</f>
        <v>0</v>
      </c>
      <c r="BI149" s="12">
        <f>VLOOKUP($A:$A,'7-Türkiye Çeyrek Yıllar İhracat'!$A:$G,7,0)</f>
        <v>-100</v>
      </c>
      <c r="BJ149" s="9">
        <f>VLOOKUP($A:$A,'8-Türkiye Yıllar İhracat Birim '!$A:$H,2,0)</f>
        <v>2000</v>
      </c>
      <c r="BK149" s="9">
        <f>VLOOKUP($A:$A,'8-Türkiye Yıllar İhracat Birim '!$A:$H,3,0)</f>
        <v>0</v>
      </c>
      <c r="BL149" s="9">
        <f>VLOOKUP($A:$A,'8-Türkiye Yıllar İhracat Birim '!$A:$H,4,0)</f>
        <v>2667</v>
      </c>
      <c r="BM149" s="9">
        <f>VLOOKUP($A:$A,'8-Türkiye Yıllar İhracat Birim '!$A:$H,5,0)</f>
        <v>2000</v>
      </c>
      <c r="BN149" s="9">
        <f>VLOOKUP($A:$A,'8-Türkiye Yıllar İhracat Birim '!$A:$H,6,0)</f>
        <v>0</v>
      </c>
      <c r="BO149" s="9">
        <f>VLOOKUP($A:$A,'8-Türkiye Yıllar İhracat Birim '!$A:$H,7,0)</f>
        <v>1</v>
      </c>
      <c r="BP149" s="10">
        <f>VLOOKUP($A:$A,'8-Türkiye Yıllar İhracat Birim '!$A:$H,8,0)</f>
        <v>0</v>
      </c>
      <c r="BQ149" s="2">
        <f>VLOOKUP($A:$A,'9-Dünya Yıllar İthaları Birim F'!$A:$N,2,0)</f>
        <v>3193</v>
      </c>
      <c r="BR149" s="2" t="str">
        <f>VLOOKUP($A:$A,'9-Dünya Yıllar İthaları Birim F'!$A:$N,3,0)</f>
        <v>US Dollar/Tons</v>
      </c>
      <c r="BS149" s="2">
        <f>VLOOKUP($A:$A,'9-Dünya Yıllar İthaları Birim F'!$A:$N,4,0)</f>
        <v>3550</v>
      </c>
      <c r="BT149" s="2" t="str">
        <f>VLOOKUP($A:$A,'9-Dünya Yıllar İthaları Birim F'!$A:$N,5,0)</f>
        <v>US Dollar/Tons</v>
      </c>
      <c r="BU149" s="2">
        <f>VLOOKUP($A:$A,'9-Dünya Yıllar İthaları Birim F'!$A:$N,6,0)</f>
        <v>4724</v>
      </c>
      <c r="BV149" s="2" t="str">
        <f>VLOOKUP($A:$A,'9-Dünya Yıllar İthaları Birim F'!$A:$N,7,0)</f>
        <v>US Dollar/Tons</v>
      </c>
      <c r="BW149" s="2">
        <f>VLOOKUP($A:$A,'9-Dünya Yıllar İthaları Birim F'!$A:$N,8,0)</f>
        <v>3714</v>
      </c>
      <c r="BX149" s="2" t="str">
        <f>VLOOKUP($A:$A,'9-Dünya Yıllar İthaları Birim F'!$A:$N,9,0)</f>
        <v>US Dollar/Tons</v>
      </c>
      <c r="BY149" s="2">
        <f>VLOOKUP($A:$A,'9-Dünya Yıllar İthaları Birim F'!$A:$N,10,0)</f>
        <v>3667</v>
      </c>
      <c r="BZ149" s="2" t="str">
        <f>VLOOKUP($A:$A,'9-Dünya Yıllar İthaları Birim F'!$A:$N,11,0)</f>
        <v>US Dollar/Tons</v>
      </c>
      <c r="CA149" s="2">
        <f>VLOOKUP($A:$A,'9-Dünya Yıllar İthaları Birim F'!$A:$N,12,0)</f>
        <v>33</v>
      </c>
      <c r="CB149" s="2">
        <f>VLOOKUP($A:$A,'9-Dünya Yıllar İthaları Birim F'!$A:$N,13,0)</f>
        <v>9</v>
      </c>
      <c r="CC149" s="2" t="str">
        <f>VLOOKUP($A:$A,'9-Dünya Yıllar İthaları Birim F'!$A:$N,14,0)</f>
        <v>Tons</v>
      </c>
    </row>
    <row r="150" spans="1:81" x14ac:dyDescent="0.3">
      <c r="A150" s="8" t="s">
        <v>159</v>
      </c>
      <c r="B150" s="13">
        <v>2037</v>
      </c>
      <c r="C150" s="13">
        <v>2001</v>
      </c>
      <c r="D150" s="13">
        <v>1291</v>
      </c>
      <c r="E150" s="13">
        <v>66</v>
      </c>
      <c r="F150" s="51">
        <v>31</v>
      </c>
      <c r="G150" s="51">
        <f t="shared" si="4"/>
        <v>-53.030303030303031</v>
      </c>
      <c r="H150" s="51">
        <f t="shared" si="5"/>
        <v>2.4695488691856065E-3</v>
      </c>
      <c r="I150" s="11" t="e">
        <f>VLOOKUP($A:$A,'2-Dünya Çeyrek Yıllar İthalatı'!$A:$G,2,0)</f>
        <v>#N/A</v>
      </c>
      <c r="J150" s="11" t="e">
        <f>VLOOKUP($A:$A,'2-Dünya Çeyrek Yıllar İthalatı'!$A:$G,3,0)</f>
        <v>#N/A</v>
      </c>
      <c r="K150" s="11" t="e">
        <f>VLOOKUP($A:$A,'2-Dünya Çeyrek Yıllar İthalatı'!$A:$G,4,0)</f>
        <v>#N/A</v>
      </c>
      <c r="L150" s="11" t="e">
        <f>VLOOKUP($A:$A,'2-Dünya Çeyrek Yıllar İthalatı'!$A:$G,5,0)</f>
        <v>#N/A</v>
      </c>
      <c r="M150" s="12" t="e">
        <f>VLOOKUP($A:$A,'2-Dünya Çeyrek Yıllar İthalatı'!$A:$G,6,0)</f>
        <v>#N/A</v>
      </c>
      <c r="N150" s="12" t="e">
        <f>VLOOKUP($A:$A,'2-Dünya Çeyrek Yıllar İthalatı'!$A:$G,7,0)</f>
        <v>#N/A</v>
      </c>
      <c r="O150" s="8">
        <f>VLOOKUP($A:$A,'3-Türkiye İhracat Göstergeleri'!$A:$P,2,0)</f>
        <v>0</v>
      </c>
      <c r="P150" s="27">
        <f>VLOOKUP($A:$A,'3-Türkiye İhracat Göstergeleri'!$A:$P,3,0)</f>
        <v>0</v>
      </c>
      <c r="Q150" s="27">
        <f>VLOOKUP($A:$A,'3-Türkiye İhracat Göstergeleri'!$A:$P,4,0)</f>
        <v>0</v>
      </c>
      <c r="R150" s="27">
        <f>VLOOKUP($A:$A,'3-Türkiye İhracat Göstergeleri'!$A:$P,5,0)</f>
        <v>0</v>
      </c>
      <c r="S150" s="27">
        <f>VLOOKUP($A:$A,'3-Türkiye İhracat Göstergeleri'!$A:$P,6,0)</f>
        <v>0</v>
      </c>
      <c r="T150" s="27">
        <f>VLOOKUP($A:$A,'3-Türkiye İhracat Göstergeleri'!$A:$P,7,0)</f>
        <v>0</v>
      </c>
      <c r="U150" s="27">
        <f>VLOOKUP($A:$A,'3-Türkiye İhracat Göstergeleri'!$A:$P,8,0)</f>
        <v>0</v>
      </c>
      <c r="V150" s="27">
        <f>VLOOKUP($A:$A,'3-Türkiye İhracat Göstergeleri'!$A:$P,9,0)</f>
        <v>0</v>
      </c>
      <c r="W150" s="27">
        <f>VLOOKUP($A:$A,'3-Türkiye İhracat Göstergeleri'!$A:$P,10,0)</f>
        <v>0</v>
      </c>
      <c r="X150" s="27">
        <f>VLOOKUP($A:$A,'3-Türkiye İhracat Göstergeleri'!$A:$P,11,0)</f>
        <v>149</v>
      </c>
      <c r="Y150" s="27">
        <f>VLOOKUP($A:$A,'3-Türkiye İhracat Göstergeleri'!$A:$P,12,0)</f>
        <v>2.4695390326576624E-3</v>
      </c>
      <c r="Z150" s="27">
        <f>VLOOKUP($A:$A,'3-Türkiye İhracat Göstergeleri'!$A:$P,13,0)</f>
        <v>-69</v>
      </c>
      <c r="AA150" s="27">
        <f>VLOOKUP($A:$A,'3-Türkiye İhracat Göstergeleri'!$A:$P,14,0)</f>
        <v>1604</v>
      </c>
      <c r="AB150" s="27" t="str">
        <f>VLOOKUP($A:$A,'3-Türkiye İhracat Göstergeleri'!$A:$P,15,0)</f>
        <v>0.94</v>
      </c>
      <c r="AC150" s="27">
        <f>VLOOKUP($A:$A,'3-Türkiye İhracat Göstergeleri'!$A:$P,16,0)</f>
        <v>5</v>
      </c>
      <c r="AD150" s="38">
        <f>VLOOKUP($A:$A,'4-Dünya İthalat Göstergeleri'!$A:$M,2,0)</f>
        <v>31</v>
      </c>
      <c r="AE150" s="28">
        <f>VLOOKUP($A:$A,'4-Dünya İthalat Göstergeleri'!$A:$M,3,0)</f>
        <v>-31</v>
      </c>
      <c r="AF150" s="38">
        <f>VLOOKUP($A:$A,'4-Dünya İthalat Göstergeleri'!$A:$M,4,0)</f>
        <v>0</v>
      </c>
      <c r="AG150" s="38" t="str">
        <f>VLOOKUP($A:$A,'4-Dünya İthalat Göstergeleri'!$A:$M,5,0)</f>
        <v>No quantity</v>
      </c>
      <c r="AH150" s="38">
        <f>VLOOKUP($A:$A,'4-Dünya İthalat Göstergeleri'!$A:$M,6,0)</f>
        <v>0</v>
      </c>
      <c r="AI150" s="38">
        <f>VLOOKUP($A:$A,'4-Dünya İthalat Göstergeleri'!$A:$M,7,0)</f>
        <v>-69</v>
      </c>
      <c r="AJ150" s="38">
        <f>VLOOKUP($A:$A,'4-Dünya İthalat Göstergeleri'!$A:$M,8,0)</f>
        <v>-40</v>
      </c>
      <c r="AK150" s="38">
        <f>VLOOKUP($A:$A,'4-Dünya İthalat Göstergeleri'!$A:$M,9,0)</f>
        <v>-53</v>
      </c>
      <c r="AL150" s="38">
        <f>VLOOKUP($A:$A,'4-Dünya İthalat Göstergeleri'!$A:$M,10,0)</f>
        <v>2.4695390326576624E-3</v>
      </c>
      <c r="AM150" s="38">
        <f>VLOOKUP($A:$A,'4-Dünya İthalat Göstergeleri'!$A:$M,11,0)</f>
        <v>1604</v>
      </c>
      <c r="AN150" s="38" t="str">
        <f>VLOOKUP($A:$A,'4-Dünya İthalat Göstergeleri'!$A:$M,12,0)</f>
        <v>0.94</v>
      </c>
      <c r="AO150" s="38">
        <f>VLOOKUP($A:$A,'4-Dünya İthalat Göstergeleri'!$A:$M,13,0)</f>
        <v>45447</v>
      </c>
      <c r="AP150" s="11" t="e">
        <f>VLOOKUP($A:$A,'5-Dünya Yıllar İhracatı'!$A:$H,2,0)</f>
        <v>#N/A</v>
      </c>
      <c r="AQ150" s="11" t="e">
        <f>VLOOKUP($A:$A,'5-Dünya Yıllar İhracatı'!$A:$H,3,0)</f>
        <v>#N/A</v>
      </c>
      <c r="AR150" s="11" t="e">
        <f>VLOOKUP($A:$A,'5-Dünya Yıllar İhracatı'!$A:$H,4,0)</f>
        <v>#N/A</v>
      </c>
      <c r="AS150" s="11" t="e">
        <f>VLOOKUP($A:$A,'5-Dünya Yıllar İhracatı'!$A:$H,5,0)</f>
        <v>#N/A</v>
      </c>
      <c r="AT150" s="12" t="e">
        <f>VLOOKUP($A:$A,'5-Dünya Yıllar İhracatı'!$A:$H,6,0)</f>
        <v>#N/A</v>
      </c>
      <c r="AU150" s="12" t="e">
        <f>VLOOKUP($A:$A,'5-Dünya Yıllar İhracatı'!$A:$H,7,0)</f>
        <v>#N/A</v>
      </c>
      <c r="AV150" s="12" t="e">
        <f>VLOOKUP($A:$A,'5-Dünya Yıllar İhracatı'!$A:$H,8,0)</f>
        <v>#N/A</v>
      </c>
      <c r="AW150" s="11">
        <f>VLOOKUP($A:$A,'6-Türkiye Yıllar İhracatı'!$A:$H,2,0)</f>
        <v>0</v>
      </c>
      <c r="AX150" s="11">
        <f>VLOOKUP($A:$A,'6-Türkiye Yıllar İhracatı'!$A:$H,3,0)</f>
        <v>0</v>
      </c>
      <c r="AY150" s="11">
        <f>VLOOKUP($A:$A,'6-Türkiye Yıllar İhracatı'!$A:$H,4,0)</f>
        <v>0</v>
      </c>
      <c r="AZ150" s="11">
        <f>VLOOKUP($A:$A,'6-Türkiye Yıllar İhracatı'!$A:$H,5,0)</f>
        <v>4</v>
      </c>
      <c r="BA150" s="12">
        <f>VLOOKUP($A:$A,'6-Türkiye Yıllar İhracatı'!$A:$H,6,0)</f>
        <v>0</v>
      </c>
      <c r="BB150" s="11">
        <f>VLOOKUP($A:$A,'6-Türkiye Yıllar İhracatı'!$A:$H,7,0)</f>
        <v>-100</v>
      </c>
      <c r="BC150" s="12">
        <f>VLOOKUP($A:$A,'6-Türkiye Yıllar İhracatı'!$A:$H,8,0)</f>
        <v>0</v>
      </c>
      <c r="BD150" s="20" t="e">
        <f>VLOOKUP($A:$A,'7-Türkiye Çeyrek Yıllar İhracat'!$A:$G,2,0)</f>
        <v>#N/A</v>
      </c>
      <c r="BE150" s="20" t="e">
        <f>VLOOKUP($A:$A,'7-Türkiye Çeyrek Yıllar İhracat'!$A:$G,3,0)</f>
        <v>#N/A</v>
      </c>
      <c r="BF150" s="20" t="e">
        <f>VLOOKUP($A:$A,'7-Türkiye Çeyrek Yıllar İhracat'!$A:$G,4,0)</f>
        <v>#N/A</v>
      </c>
      <c r="BG150" s="20" t="e">
        <f>VLOOKUP($A:$A,'7-Türkiye Çeyrek Yıllar İhracat'!$A:$G,5,0)</f>
        <v>#N/A</v>
      </c>
      <c r="BH150" s="21" t="e">
        <f>VLOOKUP($A:$A,'7-Türkiye Çeyrek Yıllar İhracat'!$A:$G,6,0)</f>
        <v>#N/A</v>
      </c>
      <c r="BI150" s="12" t="e">
        <f>VLOOKUP($A:$A,'7-Türkiye Çeyrek Yıllar İhracat'!$A:$G,7,0)</f>
        <v>#N/A</v>
      </c>
      <c r="BJ150" s="11">
        <f>VLOOKUP($A:$A,'8-Türkiye Yıllar İhracat Birim '!$A:$H,2,0)</f>
        <v>0</v>
      </c>
      <c r="BK150" s="11">
        <f>VLOOKUP($A:$A,'8-Türkiye Yıllar İhracat Birim '!$A:$H,3,0)</f>
        <v>0</v>
      </c>
      <c r="BL150" s="11">
        <f>VLOOKUP($A:$A,'8-Türkiye Yıllar İhracat Birim '!$A:$H,4,0)</f>
        <v>0</v>
      </c>
      <c r="BM150" s="11">
        <f>VLOOKUP($A:$A,'8-Türkiye Yıllar İhracat Birim '!$A:$H,5,0)</f>
        <v>4000</v>
      </c>
      <c r="BN150" s="11">
        <f>VLOOKUP($A:$A,'8-Türkiye Yıllar İhracat Birim '!$A:$H,6,0)</f>
        <v>0</v>
      </c>
      <c r="BO150" s="11">
        <f>VLOOKUP($A:$A,'8-Türkiye Yıllar İhracat Birim '!$A:$H,7,0)</f>
        <v>0</v>
      </c>
      <c r="BP150" s="12">
        <f>VLOOKUP($A:$A,'8-Türkiye Yıllar İhracat Birim '!$A:$H,8,0)</f>
        <v>0</v>
      </c>
      <c r="BQ150" s="2">
        <f>VLOOKUP($A:$A,'9-Dünya Yıllar İthaları Birim F'!$A:$N,2,0)</f>
        <v>2944</v>
      </c>
      <c r="BR150" s="2" t="str">
        <f>VLOOKUP($A:$A,'9-Dünya Yıllar İthaları Birim F'!$A:$N,3,0)</f>
        <v>US Dollar/Tons</v>
      </c>
      <c r="BS150" s="2">
        <f>VLOOKUP($A:$A,'9-Dünya Yıllar İthaları Birim F'!$A:$N,4,0)</f>
        <v>3270</v>
      </c>
      <c r="BT150" s="2" t="str">
        <f>VLOOKUP($A:$A,'9-Dünya Yıllar İthaları Birim F'!$A:$N,5,0)</f>
        <v>US Dollar/Tons</v>
      </c>
      <c r="BU150" s="2">
        <f>VLOOKUP($A:$A,'9-Dünya Yıllar İthaları Birim F'!$A:$N,6,0)</f>
        <v>3031</v>
      </c>
      <c r="BV150" s="2" t="str">
        <f>VLOOKUP($A:$A,'9-Dünya Yıllar İthaları Birim F'!$A:$N,7,0)</f>
        <v>US Dollar/Tons</v>
      </c>
      <c r="BW150" s="2">
        <f>VLOOKUP($A:$A,'9-Dünya Yıllar İthaları Birim F'!$A:$N,8,0)</f>
        <v>1571</v>
      </c>
      <c r="BX150" s="2" t="str">
        <f>VLOOKUP($A:$A,'9-Dünya Yıllar İthaları Birim F'!$A:$N,9,0)</f>
        <v>US Dollar/Tons</v>
      </c>
      <c r="BY150" s="2">
        <f>VLOOKUP($A:$A,'9-Dünya Yıllar İthaları Birim F'!$A:$N,10,0)</f>
        <v>0</v>
      </c>
      <c r="BZ150" s="2">
        <f>VLOOKUP($A:$A,'9-Dünya Yıllar İthaları Birim F'!$A:$N,11,0)</f>
        <v>0</v>
      </c>
      <c r="CA150" s="2">
        <f>VLOOKUP($A:$A,'9-Dünya Yıllar İthaları Birim F'!$A:$N,12,0)</f>
        <v>31</v>
      </c>
      <c r="CB150" s="2">
        <f>VLOOKUP($A:$A,'9-Dünya Yıllar İthaları Birim F'!$A:$N,13,0)</f>
        <v>0</v>
      </c>
      <c r="CC150" s="2" t="str">
        <f>VLOOKUP($A:$A,'9-Dünya Yıllar İthaları Birim F'!$A:$N,14,0)</f>
        <v>No quantity</v>
      </c>
    </row>
    <row r="151" spans="1:81" x14ac:dyDescent="0.3">
      <c r="A151" s="6" t="s">
        <v>160</v>
      </c>
      <c r="B151" s="11">
        <v>56</v>
      </c>
      <c r="C151" s="11">
        <v>0</v>
      </c>
      <c r="D151" s="11">
        <v>0</v>
      </c>
      <c r="E151" s="11">
        <v>0</v>
      </c>
      <c r="F151" s="50">
        <v>31</v>
      </c>
      <c r="G151" s="50">
        <f t="shared" si="4"/>
        <v>100</v>
      </c>
      <c r="H151" s="50">
        <f t="shared" si="5"/>
        <v>2.4695488691856065E-3</v>
      </c>
      <c r="I151" s="9" t="e">
        <f>VLOOKUP($A:$A,'2-Dünya Çeyrek Yıllar İthalatı'!$A:$G,2,0)</f>
        <v>#N/A</v>
      </c>
      <c r="J151" s="9" t="e">
        <f>VLOOKUP($A:$A,'2-Dünya Çeyrek Yıllar İthalatı'!$A:$G,3,0)</f>
        <v>#N/A</v>
      </c>
      <c r="K151" s="9" t="e">
        <f>VLOOKUP($A:$A,'2-Dünya Çeyrek Yıllar İthalatı'!$A:$G,4,0)</f>
        <v>#N/A</v>
      </c>
      <c r="L151" s="9" t="e">
        <f>VLOOKUP($A:$A,'2-Dünya Çeyrek Yıllar İthalatı'!$A:$G,5,0)</f>
        <v>#N/A</v>
      </c>
      <c r="M151" s="10" t="e">
        <f>VLOOKUP($A:$A,'2-Dünya Çeyrek Yıllar İthalatı'!$A:$G,6,0)</f>
        <v>#N/A</v>
      </c>
      <c r="N151" s="10" t="e">
        <f>VLOOKUP($A:$A,'2-Dünya Çeyrek Yıllar İthalatı'!$A:$G,7,0)</f>
        <v>#N/A</v>
      </c>
      <c r="O151" s="6">
        <f>VLOOKUP($A:$A,'3-Türkiye İhracat Göstergeleri'!$A:$P,2,0)</f>
        <v>0</v>
      </c>
      <c r="P151" s="25">
        <f>VLOOKUP($A:$A,'3-Türkiye İhracat Göstergeleri'!$A:$P,3,0)</f>
        <v>0</v>
      </c>
      <c r="Q151" s="25">
        <f>VLOOKUP($A:$A,'3-Türkiye İhracat Göstergeleri'!$A:$P,4,0)</f>
        <v>0</v>
      </c>
      <c r="R151" s="25">
        <f>VLOOKUP($A:$A,'3-Türkiye İhracat Göstergeleri'!$A:$P,5,0)</f>
        <v>0</v>
      </c>
      <c r="S151" s="25">
        <f>VLOOKUP($A:$A,'3-Türkiye İhracat Göstergeleri'!$A:$P,6,0)</f>
        <v>0</v>
      </c>
      <c r="T151" s="25">
        <f>VLOOKUP($A:$A,'3-Türkiye İhracat Göstergeleri'!$A:$P,7,0)</f>
        <v>0</v>
      </c>
      <c r="U151" s="25">
        <f>VLOOKUP($A:$A,'3-Türkiye İhracat Göstergeleri'!$A:$P,8,0)</f>
        <v>0</v>
      </c>
      <c r="V151" s="25">
        <f>VLOOKUP($A:$A,'3-Türkiye İhracat Göstergeleri'!$A:$P,9,0)</f>
        <v>0</v>
      </c>
      <c r="W151" s="25">
        <f>VLOOKUP($A:$A,'3-Türkiye İhracat Göstergeleri'!$A:$P,10,0)</f>
        <v>0</v>
      </c>
      <c r="X151" s="25">
        <f>VLOOKUP($A:$A,'3-Türkiye İhracat Göstergeleri'!$A:$P,11,0)</f>
        <v>147</v>
      </c>
      <c r="Y151" s="25">
        <f>VLOOKUP($A:$A,'3-Türkiye İhracat Göstergeleri'!$A:$P,12,0)</f>
        <v>2.4695390326576624E-3</v>
      </c>
      <c r="Z151" s="25">
        <f>VLOOKUP($A:$A,'3-Türkiye İhracat Göstergeleri'!$A:$P,13,0)</f>
        <v>-11</v>
      </c>
      <c r="AA151" s="25">
        <f>VLOOKUP($A:$A,'3-Türkiye İhracat Göstergeleri'!$A:$P,14,0)</f>
        <v>12779</v>
      </c>
      <c r="AB151" s="25">
        <f>VLOOKUP($A:$A,'3-Türkiye İhracat Göstergeleri'!$A:$P,15,0)</f>
        <v>1</v>
      </c>
      <c r="AC151" s="25">
        <f>VLOOKUP($A:$A,'3-Türkiye İhracat Göstergeleri'!$A:$P,16,0)</f>
        <v>10</v>
      </c>
      <c r="AD151" s="25">
        <f>VLOOKUP($A:$A,'4-Dünya İthalat Göstergeleri'!$A:$M,2,0)</f>
        <v>31</v>
      </c>
      <c r="AE151" s="29">
        <f>VLOOKUP($A:$A,'4-Dünya İthalat Göstergeleri'!$A:$M,3,0)</f>
        <v>-31</v>
      </c>
      <c r="AF151" s="25">
        <f>VLOOKUP($A:$A,'4-Dünya İthalat Göstergeleri'!$A:$M,4,0)</f>
        <v>34</v>
      </c>
      <c r="AG151" s="25" t="str">
        <f>VLOOKUP($A:$A,'4-Dünya İthalat Göstergeleri'!$A:$M,5,0)</f>
        <v>Tons</v>
      </c>
      <c r="AH151" s="25">
        <f>VLOOKUP($A:$A,'4-Dünya İthalat Göstergeleri'!$A:$M,6,0)</f>
        <v>912</v>
      </c>
      <c r="AI151" s="25">
        <f>VLOOKUP($A:$A,'4-Dünya İthalat Göstergeleri'!$A:$M,7,0)</f>
        <v>-11</v>
      </c>
      <c r="AJ151" s="25">
        <f>VLOOKUP($A:$A,'4-Dünya İthalat Göstergeleri'!$A:$M,8,0)</f>
        <v>83</v>
      </c>
      <c r="AK151" s="25">
        <f>VLOOKUP($A:$A,'4-Dünya İthalat Göstergeleri'!$A:$M,9,0)</f>
        <v>0</v>
      </c>
      <c r="AL151" s="25">
        <f>VLOOKUP($A:$A,'4-Dünya İthalat Göstergeleri'!$A:$M,10,0)</f>
        <v>2.4695390326576624E-3</v>
      </c>
      <c r="AM151" s="25">
        <f>VLOOKUP($A:$A,'4-Dünya İthalat Göstergeleri'!$A:$M,11,0)</f>
        <v>12779</v>
      </c>
      <c r="AN151" s="25">
        <f>VLOOKUP($A:$A,'4-Dünya İthalat Göstergeleri'!$A:$M,12,0)</f>
        <v>1</v>
      </c>
      <c r="AO151" s="25">
        <f>VLOOKUP($A:$A,'4-Dünya İthalat Göstergeleri'!$A:$M,13,0)</f>
        <v>45522</v>
      </c>
      <c r="AP151" s="9" t="e">
        <f>VLOOKUP($A:$A,'5-Dünya Yıllar İhracatı'!$A:$H,2,0)</f>
        <v>#N/A</v>
      </c>
      <c r="AQ151" s="9" t="e">
        <f>VLOOKUP($A:$A,'5-Dünya Yıllar İhracatı'!$A:$H,3,0)</f>
        <v>#N/A</v>
      </c>
      <c r="AR151" s="9" t="e">
        <f>VLOOKUP($A:$A,'5-Dünya Yıllar İhracatı'!$A:$H,4,0)</f>
        <v>#N/A</v>
      </c>
      <c r="AS151" s="9" t="e">
        <f>VLOOKUP($A:$A,'5-Dünya Yıllar İhracatı'!$A:$H,5,0)</f>
        <v>#N/A</v>
      </c>
      <c r="AT151" s="10" t="e">
        <f>VLOOKUP($A:$A,'5-Dünya Yıllar İhracatı'!$A:$H,6,0)</f>
        <v>#N/A</v>
      </c>
      <c r="AU151" s="10" t="e">
        <f>VLOOKUP($A:$A,'5-Dünya Yıllar İhracatı'!$A:$H,7,0)</f>
        <v>#N/A</v>
      </c>
      <c r="AV151" s="10" t="e">
        <f>VLOOKUP($A:$A,'5-Dünya Yıllar İhracatı'!$A:$H,8,0)</f>
        <v>#N/A</v>
      </c>
      <c r="AW151" s="9" t="e">
        <f>VLOOKUP($A:$A,'6-Türkiye Yıllar İhracatı'!$A:$H,2,0)</f>
        <v>#N/A</v>
      </c>
      <c r="AX151" s="9" t="e">
        <f>VLOOKUP($A:$A,'6-Türkiye Yıllar İhracatı'!$A:$H,3,0)</f>
        <v>#N/A</v>
      </c>
      <c r="AY151" s="9" t="e">
        <f>VLOOKUP($A:$A,'6-Türkiye Yıllar İhracatı'!$A:$H,4,0)</f>
        <v>#N/A</v>
      </c>
      <c r="AZ151" s="9" t="e">
        <f>VLOOKUP($A:$A,'6-Türkiye Yıllar İhracatı'!$A:$H,5,0)</f>
        <v>#N/A</v>
      </c>
      <c r="BA151" s="10" t="e">
        <f>VLOOKUP($A:$A,'6-Türkiye Yıllar İhracatı'!$A:$H,6,0)</f>
        <v>#N/A</v>
      </c>
      <c r="BB151" s="9" t="e">
        <f>VLOOKUP($A:$A,'6-Türkiye Yıllar İhracatı'!$A:$H,7,0)</f>
        <v>#N/A</v>
      </c>
      <c r="BC151" s="10" t="e">
        <f>VLOOKUP($A:$A,'6-Türkiye Yıllar İhracatı'!$A:$H,8,0)</f>
        <v>#N/A</v>
      </c>
      <c r="BD151" s="11" t="e">
        <f>VLOOKUP($A:$A,'7-Türkiye Çeyrek Yıllar İhracat'!$A:$G,2,0)</f>
        <v>#N/A</v>
      </c>
      <c r="BE151" s="11" t="e">
        <f>VLOOKUP($A:$A,'7-Türkiye Çeyrek Yıllar İhracat'!$A:$G,3,0)</f>
        <v>#N/A</v>
      </c>
      <c r="BF151" s="11" t="e">
        <f>VLOOKUP($A:$A,'7-Türkiye Çeyrek Yıllar İhracat'!$A:$G,4,0)</f>
        <v>#N/A</v>
      </c>
      <c r="BG151" s="11" t="e">
        <f>VLOOKUP($A:$A,'7-Türkiye Çeyrek Yıllar İhracat'!$A:$G,5,0)</f>
        <v>#N/A</v>
      </c>
      <c r="BH151" s="12" t="e">
        <f>VLOOKUP($A:$A,'7-Türkiye Çeyrek Yıllar İhracat'!$A:$G,6,0)</f>
        <v>#N/A</v>
      </c>
      <c r="BI151" s="12" t="e">
        <f>VLOOKUP($A:$A,'7-Türkiye Çeyrek Yıllar İhracat'!$A:$G,7,0)</f>
        <v>#N/A</v>
      </c>
      <c r="BJ151" s="9" t="e">
        <f>VLOOKUP($A:$A,'8-Türkiye Yıllar İhracat Birim '!$A:$H,2,0)</f>
        <v>#N/A</v>
      </c>
      <c r="BK151" s="9" t="e">
        <f>VLOOKUP($A:$A,'8-Türkiye Yıllar İhracat Birim '!$A:$H,3,0)</f>
        <v>#N/A</v>
      </c>
      <c r="BL151" s="9" t="e">
        <f>VLOOKUP($A:$A,'8-Türkiye Yıllar İhracat Birim '!$A:$H,4,0)</f>
        <v>#N/A</v>
      </c>
      <c r="BM151" s="9" t="e">
        <f>VLOOKUP($A:$A,'8-Türkiye Yıllar İhracat Birim '!$A:$H,5,0)</f>
        <v>#N/A</v>
      </c>
      <c r="BN151" s="9" t="e">
        <f>VLOOKUP($A:$A,'8-Türkiye Yıllar İhracat Birim '!$A:$H,6,0)</f>
        <v>#N/A</v>
      </c>
      <c r="BO151" s="9" t="e">
        <f>VLOOKUP($A:$A,'8-Türkiye Yıllar İhracat Birim '!$A:$H,7,0)</f>
        <v>#N/A</v>
      </c>
      <c r="BP151" s="10" t="e">
        <f>VLOOKUP($A:$A,'8-Türkiye Yıllar İhracat Birim '!$A:$H,8,0)</f>
        <v>#N/A</v>
      </c>
      <c r="BQ151" s="2">
        <f>VLOOKUP($A:$A,'9-Dünya Yıllar İthaları Birim F'!$A:$N,2,0)</f>
        <v>18667</v>
      </c>
      <c r="BR151" s="2" t="str">
        <f>VLOOKUP($A:$A,'9-Dünya Yıllar İthaları Birim F'!$A:$N,3,0)</f>
        <v>US Dollar/Tons</v>
      </c>
      <c r="BS151" s="2">
        <f>VLOOKUP($A:$A,'9-Dünya Yıllar İthaları Birim F'!$A:$N,4,0)</f>
        <v>0</v>
      </c>
      <c r="BT151" s="2">
        <f>VLOOKUP($A:$A,'9-Dünya Yıllar İthaları Birim F'!$A:$N,5,0)</f>
        <v>0</v>
      </c>
      <c r="BU151" s="2">
        <f>VLOOKUP($A:$A,'9-Dünya Yıllar İthaları Birim F'!$A:$N,6,0)</f>
        <v>0</v>
      </c>
      <c r="BV151" s="2">
        <f>VLOOKUP($A:$A,'9-Dünya Yıllar İthaları Birim F'!$A:$N,7,0)</f>
        <v>0</v>
      </c>
      <c r="BW151" s="2">
        <f>VLOOKUP($A:$A,'9-Dünya Yıllar İthaları Birim F'!$A:$N,8,0)</f>
        <v>0</v>
      </c>
      <c r="BX151" s="2">
        <f>VLOOKUP($A:$A,'9-Dünya Yıllar İthaları Birim F'!$A:$N,9,0)</f>
        <v>0</v>
      </c>
      <c r="BY151" s="2">
        <f>VLOOKUP($A:$A,'9-Dünya Yıllar İthaları Birim F'!$A:$N,10,0)</f>
        <v>912</v>
      </c>
      <c r="BZ151" s="2" t="str">
        <f>VLOOKUP($A:$A,'9-Dünya Yıllar İthaları Birim F'!$A:$N,11,0)</f>
        <v>US Dollar/Tons</v>
      </c>
      <c r="CA151" s="2">
        <f>VLOOKUP($A:$A,'9-Dünya Yıllar İthaları Birim F'!$A:$N,12,0)</f>
        <v>31</v>
      </c>
      <c r="CB151" s="2">
        <f>VLOOKUP($A:$A,'9-Dünya Yıllar İthaları Birim F'!$A:$N,13,0)</f>
        <v>34</v>
      </c>
      <c r="CC151" s="2" t="str">
        <f>VLOOKUP($A:$A,'9-Dünya Yıllar İthaları Birim F'!$A:$N,14,0)</f>
        <v>Tons</v>
      </c>
    </row>
    <row r="152" spans="1:81" x14ac:dyDescent="0.3">
      <c r="A152" s="8" t="s">
        <v>161</v>
      </c>
      <c r="B152" s="9">
        <v>12</v>
      </c>
      <c r="C152" s="9">
        <v>43</v>
      </c>
      <c r="D152" s="9">
        <v>32</v>
      </c>
      <c r="E152" s="9">
        <v>77</v>
      </c>
      <c r="F152" s="49">
        <v>31</v>
      </c>
      <c r="G152" s="49">
        <f t="shared" si="4"/>
        <v>-59.740259740259738</v>
      </c>
      <c r="H152" s="49">
        <f t="shared" si="5"/>
        <v>2.4695488691856065E-3</v>
      </c>
      <c r="I152" s="11">
        <f>VLOOKUP($A:$A,'2-Dünya Çeyrek Yıllar İthalatı'!$A:$G,2,0)</f>
        <v>2</v>
      </c>
      <c r="J152" s="11">
        <f>VLOOKUP($A:$A,'2-Dünya Çeyrek Yıllar İthalatı'!$A:$G,3,0)</f>
        <v>4</v>
      </c>
      <c r="K152" s="11">
        <f>VLOOKUP($A:$A,'2-Dünya Çeyrek Yıllar İthalatı'!$A:$G,4,0)</f>
        <v>8</v>
      </c>
      <c r="L152" s="11">
        <f>VLOOKUP($A:$A,'2-Dünya Çeyrek Yıllar İthalatı'!$A:$G,5,0)</f>
        <v>23</v>
      </c>
      <c r="M152" s="12">
        <f>VLOOKUP($A:$A,'2-Dünya Çeyrek Yıllar İthalatı'!$A:$G,6,0)</f>
        <v>2</v>
      </c>
      <c r="N152" s="12">
        <f>VLOOKUP($A:$A,'2-Dünya Çeyrek Yıllar İthalatı'!$A:$G,7,0)</f>
        <v>0</v>
      </c>
      <c r="O152" s="8">
        <f>VLOOKUP($A:$A,'3-Türkiye İhracat Göstergeleri'!$A:$P,2,0)</f>
        <v>0</v>
      </c>
      <c r="P152" s="27">
        <f>VLOOKUP($A:$A,'3-Türkiye İhracat Göstergeleri'!$A:$P,3,0)</f>
        <v>0</v>
      </c>
      <c r="Q152" s="27">
        <f>VLOOKUP($A:$A,'3-Türkiye İhracat Göstergeleri'!$A:$P,4,0)</f>
        <v>0</v>
      </c>
      <c r="R152" s="27">
        <f>VLOOKUP($A:$A,'3-Türkiye İhracat Göstergeleri'!$A:$P,5,0)</f>
        <v>0</v>
      </c>
      <c r="S152" s="27">
        <f>VLOOKUP($A:$A,'3-Türkiye İhracat Göstergeleri'!$A:$P,6,0)</f>
        <v>0</v>
      </c>
      <c r="T152" s="27">
        <f>VLOOKUP($A:$A,'3-Türkiye İhracat Göstergeleri'!$A:$P,7,0)</f>
        <v>0</v>
      </c>
      <c r="U152" s="27">
        <f>VLOOKUP($A:$A,'3-Türkiye İhracat Göstergeleri'!$A:$P,8,0)</f>
        <v>0</v>
      </c>
      <c r="V152" s="27">
        <f>VLOOKUP($A:$A,'3-Türkiye İhracat Göstergeleri'!$A:$P,9,0)</f>
        <v>0</v>
      </c>
      <c r="W152" s="27">
        <f>VLOOKUP($A:$A,'3-Türkiye İhracat Göstergeleri'!$A:$P,10,0)</f>
        <v>0</v>
      </c>
      <c r="X152" s="27">
        <f>VLOOKUP($A:$A,'3-Türkiye İhracat Göstergeleri'!$A:$P,11,0)</f>
        <v>148</v>
      </c>
      <c r="Y152" s="27">
        <f>VLOOKUP($A:$A,'3-Türkiye İhracat Göstergeleri'!$A:$P,12,0)</f>
        <v>2.4695390326576624E-3</v>
      </c>
      <c r="Z152" s="27">
        <f>VLOOKUP($A:$A,'3-Türkiye İhracat Göstergeleri'!$A:$P,13,0)</f>
        <v>27</v>
      </c>
      <c r="AA152" s="27">
        <f>VLOOKUP($A:$A,'3-Türkiye İhracat Göstergeleri'!$A:$P,14,0)</f>
        <v>4725</v>
      </c>
      <c r="AB152" s="27" t="str">
        <f>VLOOKUP($A:$A,'3-Türkiye İhracat Göstergeleri'!$A:$P,15,0)</f>
        <v>0.29</v>
      </c>
      <c r="AC152" s="27">
        <f>VLOOKUP($A:$A,'3-Türkiye İhracat Göstergeleri'!$A:$P,16,0)</f>
        <v>0</v>
      </c>
      <c r="AD152" s="27">
        <f>VLOOKUP($A:$A,'4-Dünya İthalat Göstergeleri'!$A:$M,2,0)</f>
        <v>31</v>
      </c>
      <c r="AE152" s="28">
        <f>VLOOKUP($A:$A,'4-Dünya İthalat Göstergeleri'!$A:$M,3,0)</f>
        <v>-31</v>
      </c>
      <c r="AF152" s="27">
        <f>VLOOKUP($A:$A,'4-Dünya İthalat Göstergeleri'!$A:$M,4,0)</f>
        <v>3</v>
      </c>
      <c r="AG152" s="27" t="str">
        <f>VLOOKUP($A:$A,'4-Dünya İthalat Göstergeleri'!$A:$M,5,0)</f>
        <v>Tons</v>
      </c>
      <c r="AH152" s="27">
        <f>VLOOKUP($A:$A,'4-Dünya İthalat Göstergeleri'!$A:$M,6,0)</f>
        <v>10333</v>
      </c>
      <c r="AI152" s="27">
        <f>VLOOKUP($A:$A,'4-Dünya İthalat Göstergeleri'!$A:$M,7,0)</f>
        <v>27</v>
      </c>
      <c r="AJ152" s="27">
        <f>VLOOKUP($A:$A,'4-Dünya İthalat Göstergeleri'!$A:$M,8,0)</f>
        <v>2</v>
      </c>
      <c r="AK152" s="27">
        <f>VLOOKUP($A:$A,'4-Dünya İthalat Göstergeleri'!$A:$M,9,0)</f>
        <v>-60</v>
      </c>
      <c r="AL152" s="27">
        <f>VLOOKUP($A:$A,'4-Dünya İthalat Göstergeleri'!$A:$M,10,0)</f>
        <v>2.4695390326576624E-3</v>
      </c>
      <c r="AM152" s="27">
        <f>VLOOKUP($A:$A,'4-Dünya İthalat Göstergeleri'!$A:$M,11,0)</f>
        <v>4725</v>
      </c>
      <c r="AN152" s="27" t="str">
        <f>VLOOKUP($A:$A,'4-Dünya İthalat Göstergeleri'!$A:$M,12,0)</f>
        <v>0.29</v>
      </c>
      <c r="AO152" s="27">
        <f>VLOOKUP($A:$A,'4-Dünya İthalat Göstergeleri'!$A:$M,13,0)</f>
        <v>0</v>
      </c>
      <c r="AP152" s="11" t="e">
        <f>VLOOKUP($A:$A,'5-Dünya Yıllar İhracatı'!$A:$H,2,0)</f>
        <v>#N/A</v>
      </c>
      <c r="AQ152" s="11" t="e">
        <f>VLOOKUP($A:$A,'5-Dünya Yıllar İhracatı'!$A:$H,3,0)</f>
        <v>#N/A</v>
      </c>
      <c r="AR152" s="11" t="e">
        <f>VLOOKUP($A:$A,'5-Dünya Yıllar İhracatı'!$A:$H,4,0)</f>
        <v>#N/A</v>
      </c>
      <c r="AS152" s="11" t="e">
        <f>VLOOKUP($A:$A,'5-Dünya Yıllar İhracatı'!$A:$H,5,0)</f>
        <v>#N/A</v>
      </c>
      <c r="AT152" s="12" t="e">
        <f>VLOOKUP($A:$A,'5-Dünya Yıllar İhracatı'!$A:$H,6,0)</f>
        <v>#N/A</v>
      </c>
      <c r="AU152" s="12" t="e">
        <f>VLOOKUP($A:$A,'5-Dünya Yıllar İhracatı'!$A:$H,7,0)</f>
        <v>#N/A</v>
      </c>
      <c r="AV152" s="12" t="e">
        <f>VLOOKUP($A:$A,'5-Dünya Yıllar İhracatı'!$A:$H,8,0)</f>
        <v>#N/A</v>
      </c>
      <c r="AW152" s="11" t="e">
        <f>VLOOKUP($A:$A,'6-Türkiye Yıllar İhracatı'!$A:$H,2,0)</f>
        <v>#N/A</v>
      </c>
      <c r="AX152" s="11" t="e">
        <f>VLOOKUP($A:$A,'6-Türkiye Yıllar İhracatı'!$A:$H,3,0)</f>
        <v>#N/A</v>
      </c>
      <c r="AY152" s="11" t="e">
        <f>VLOOKUP($A:$A,'6-Türkiye Yıllar İhracatı'!$A:$H,4,0)</f>
        <v>#N/A</v>
      </c>
      <c r="AZ152" s="11" t="e">
        <f>VLOOKUP($A:$A,'6-Türkiye Yıllar İhracatı'!$A:$H,5,0)</f>
        <v>#N/A</v>
      </c>
      <c r="BA152" s="12" t="e">
        <f>VLOOKUP($A:$A,'6-Türkiye Yıllar İhracatı'!$A:$H,6,0)</f>
        <v>#N/A</v>
      </c>
      <c r="BB152" s="11" t="e">
        <f>VLOOKUP($A:$A,'6-Türkiye Yıllar İhracatı'!$A:$H,7,0)</f>
        <v>#N/A</v>
      </c>
      <c r="BC152" s="12" t="e">
        <f>VLOOKUP($A:$A,'6-Türkiye Yıllar İhracatı'!$A:$H,8,0)</f>
        <v>#N/A</v>
      </c>
      <c r="BD152" s="9" t="e">
        <f>VLOOKUP($A:$A,'7-Türkiye Çeyrek Yıllar İhracat'!$A:$G,2,0)</f>
        <v>#N/A</v>
      </c>
      <c r="BE152" s="9" t="e">
        <f>VLOOKUP($A:$A,'7-Türkiye Çeyrek Yıllar İhracat'!$A:$G,3,0)</f>
        <v>#N/A</v>
      </c>
      <c r="BF152" s="9" t="e">
        <f>VLOOKUP($A:$A,'7-Türkiye Çeyrek Yıllar İhracat'!$A:$G,4,0)</f>
        <v>#N/A</v>
      </c>
      <c r="BG152" s="9" t="e">
        <f>VLOOKUP($A:$A,'7-Türkiye Çeyrek Yıllar İhracat'!$A:$G,5,0)</f>
        <v>#N/A</v>
      </c>
      <c r="BH152" s="10" t="e">
        <f>VLOOKUP($A:$A,'7-Türkiye Çeyrek Yıllar İhracat'!$A:$G,6,0)</f>
        <v>#N/A</v>
      </c>
      <c r="BI152" s="12" t="e">
        <f>VLOOKUP($A:$A,'7-Türkiye Çeyrek Yıllar İhracat'!$A:$G,7,0)</f>
        <v>#N/A</v>
      </c>
      <c r="BJ152" s="11" t="e">
        <f>VLOOKUP($A:$A,'8-Türkiye Yıllar İhracat Birim '!$A:$H,2,0)</f>
        <v>#N/A</v>
      </c>
      <c r="BK152" s="11" t="e">
        <f>VLOOKUP($A:$A,'8-Türkiye Yıllar İhracat Birim '!$A:$H,3,0)</f>
        <v>#N/A</v>
      </c>
      <c r="BL152" s="11" t="e">
        <f>VLOOKUP($A:$A,'8-Türkiye Yıllar İhracat Birim '!$A:$H,4,0)</f>
        <v>#N/A</v>
      </c>
      <c r="BM152" s="11" t="e">
        <f>VLOOKUP($A:$A,'8-Türkiye Yıllar İhracat Birim '!$A:$H,5,0)</f>
        <v>#N/A</v>
      </c>
      <c r="BN152" s="11" t="e">
        <f>VLOOKUP($A:$A,'8-Türkiye Yıllar İhracat Birim '!$A:$H,6,0)</f>
        <v>#N/A</v>
      </c>
      <c r="BO152" s="11" t="e">
        <f>VLOOKUP($A:$A,'8-Türkiye Yıllar İhracat Birim '!$A:$H,7,0)</f>
        <v>#N/A</v>
      </c>
      <c r="BP152" s="12" t="e">
        <f>VLOOKUP($A:$A,'8-Türkiye Yıllar İhracat Birim '!$A:$H,8,0)</f>
        <v>#N/A</v>
      </c>
      <c r="BQ152" s="2">
        <f>VLOOKUP($A:$A,'9-Dünya Yıllar İthaları Birim F'!$A:$N,2,0)</f>
        <v>6000</v>
      </c>
      <c r="BR152" s="2" t="str">
        <f>VLOOKUP($A:$A,'9-Dünya Yıllar İthaları Birim F'!$A:$N,3,0)</f>
        <v>US Dollar/Tons</v>
      </c>
      <c r="BS152" s="2">
        <f>VLOOKUP($A:$A,'9-Dünya Yıllar İthaları Birim F'!$A:$N,4,0)</f>
        <v>4778</v>
      </c>
      <c r="BT152" s="2" t="str">
        <f>VLOOKUP($A:$A,'9-Dünya Yıllar İthaları Birim F'!$A:$N,5,0)</f>
        <v>US Dollar/Tons</v>
      </c>
      <c r="BU152" s="2">
        <f>VLOOKUP($A:$A,'9-Dünya Yıllar İthaları Birim F'!$A:$N,6,0)</f>
        <v>8000</v>
      </c>
      <c r="BV152" s="2" t="str">
        <f>VLOOKUP($A:$A,'9-Dünya Yıllar İthaları Birim F'!$A:$N,7,0)</f>
        <v>US Dollar/Tons</v>
      </c>
      <c r="BW152" s="2">
        <f>VLOOKUP($A:$A,'9-Dünya Yıllar İthaları Birim F'!$A:$N,8,0)</f>
        <v>15400</v>
      </c>
      <c r="BX152" s="2" t="str">
        <f>VLOOKUP($A:$A,'9-Dünya Yıllar İthaları Birim F'!$A:$N,9,0)</f>
        <v>US Dollar/Tons</v>
      </c>
      <c r="BY152" s="2">
        <f>VLOOKUP($A:$A,'9-Dünya Yıllar İthaları Birim F'!$A:$N,10,0)</f>
        <v>10333</v>
      </c>
      <c r="BZ152" s="2" t="str">
        <f>VLOOKUP($A:$A,'9-Dünya Yıllar İthaları Birim F'!$A:$N,11,0)</f>
        <v>US Dollar/Tons</v>
      </c>
      <c r="CA152" s="2">
        <f>VLOOKUP($A:$A,'9-Dünya Yıllar İthaları Birim F'!$A:$N,12,0)</f>
        <v>31</v>
      </c>
      <c r="CB152" s="2">
        <f>VLOOKUP($A:$A,'9-Dünya Yıllar İthaları Birim F'!$A:$N,13,0)</f>
        <v>3</v>
      </c>
      <c r="CC152" s="2" t="str">
        <f>VLOOKUP($A:$A,'9-Dünya Yıllar İthaları Birim F'!$A:$N,14,0)</f>
        <v>Tons</v>
      </c>
    </row>
    <row r="153" spans="1:81" x14ac:dyDescent="0.3">
      <c r="A153" s="6" t="s">
        <v>162</v>
      </c>
      <c r="B153" s="14">
        <v>56</v>
      </c>
      <c r="C153" s="14">
        <v>51</v>
      </c>
      <c r="D153" s="14">
        <v>95</v>
      </c>
      <c r="E153" s="14">
        <v>46</v>
      </c>
      <c r="F153" s="52">
        <v>28</v>
      </c>
      <c r="G153" s="52">
        <f t="shared" si="4"/>
        <v>-39.130434782608695</v>
      </c>
      <c r="H153" s="52">
        <f t="shared" si="5"/>
        <v>2.2305602689418383E-3</v>
      </c>
      <c r="I153" s="9" t="e">
        <f>VLOOKUP($A:$A,'2-Dünya Çeyrek Yıllar İthalatı'!$A:$G,2,0)</f>
        <v>#N/A</v>
      </c>
      <c r="J153" s="9" t="e">
        <f>VLOOKUP($A:$A,'2-Dünya Çeyrek Yıllar İthalatı'!$A:$G,3,0)</f>
        <v>#N/A</v>
      </c>
      <c r="K153" s="9" t="e">
        <f>VLOOKUP($A:$A,'2-Dünya Çeyrek Yıllar İthalatı'!$A:$G,4,0)</f>
        <v>#N/A</v>
      </c>
      <c r="L153" s="9" t="e">
        <f>VLOOKUP($A:$A,'2-Dünya Çeyrek Yıllar İthalatı'!$A:$G,5,0)</f>
        <v>#N/A</v>
      </c>
      <c r="M153" s="10" t="e">
        <f>VLOOKUP($A:$A,'2-Dünya Çeyrek Yıllar İthalatı'!$A:$G,6,0)</f>
        <v>#N/A</v>
      </c>
      <c r="N153" s="10" t="e">
        <f>VLOOKUP($A:$A,'2-Dünya Çeyrek Yıllar İthalatı'!$A:$G,7,0)</f>
        <v>#N/A</v>
      </c>
      <c r="O153" s="6">
        <f>VLOOKUP($A:$A,'3-Türkiye İhracat Göstergeleri'!$A:$P,2,0)</f>
        <v>0</v>
      </c>
      <c r="P153" s="25">
        <f>VLOOKUP($A:$A,'3-Türkiye İhracat Göstergeleri'!$A:$P,3,0)</f>
        <v>0</v>
      </c>
      <c r="Q153" s="25">
        <f>VLOOKUP($A:$A,'3-Türkiye İhracat Göstergeleri'!$A:$P,4,0)</f>
        <v>0</v>
      </c>
      <c r="R153" s="25">
        <f>VLOOKUP($A:$A,'3-Türkiye İhracat Göstergeleri'!$A:$P,5,0)</f>
        <v>0</v>
      </c>
      <c r="S153" s="25">
        <f>VLOOKUP($A:$A,'3-Türkiye İhracat Göstergeleri'!$A:$P,6,0)</f>
        <v>0</v>
      </c>
      <c r="T153" s="25">
        <f>VLOOKUP($A:$A,'3-Türkiye İhracat Göstergeleri'!$A:$P,7,0)</f>
        <v>0</v>
      </c>
      <c r="U153" s="25">
        <f>VLOOKUP($A:$A,'3-Türkiye İhracat Göstergeleri'!$A:$P,8,0)</f>
        <v>0</v>
      </c>
      <c r="V153" s="25">
        <f>VLOOKUP($A:$A,'3-Türkiye İhracat Göstergeleri'!$A:$P,9,0)</f>
        <v>0</v>
      </c>
      <c r="W153" s="25">
        <f>VLOOKUP($A:$A,'3-Türkiye İhracat Göstergeleri'!$A:$P,10,0)</f>
        <v>0</v>
      </c>
      <c r="X153" s="25">
        <f>VLOOKUP($A:$A,'3-Türkiye İhracat Göstergeleri'!$A:$P,11,0)</f>
        <v>150</v>
      </c>
      <c r="Y153" s="25">
        <f>VLOOKUP($A:$A,'3-Türkiye İhracat Göstergeleri'!$A:$P,12,0)</f>
        <v>2.2305513843359527E-3</v>
      </c>
      <c r="Z153" s="25">
        <f>VLOOKUP($A:$A,'3-Türkiye İhracat Göstergeleri'!$A:$P,13,0)</f>
        <v>-14</v>
      </c>
      <c r="AA153" s="25">
        <f>VLOOKUP($A:$A,'3-Türkiye İhracat Göstergeleri'!$A:$P,14,0)</f>
        <v>6718</v>
      </c>
      <c r="AB153" s="25">
        <f>VLOOKUP($A:$A,'3-Türkiye İhracat Göstergeleri'!$A:$P,15,0)</f>
        <v>1</v>
      </c>
      <c r="AC153" s="25">
        <f>VLOOKUP($A:$A,'3-Türkiye İhracat Göstergeleri'!$A:$P,16,0)</f>
        <v>10</v>
      </c>
      <c r="AD153" s="41">
        <f>VLOOKUP($A:$A,'4-Dünya İthalat Göstergeleri'!$A:$M,2,0)</f>
        <v>28</v>
      </c>
      <c r="AE153" s="29">
        <f>VLOOKUP($A:$A,'4-Dünya İthalat Göstergeleri'!$A:$M,3,0)</f>
        <v>-28</v>
      </c>
      <c r="AF153" s="41">
        <f>VLOOKUP($A:$A,'4-Dünya İthalat Göstergeleri'!$A:$M,4,0)</f>
        <v>14</v>
      </c>
      <c r="AG153" s="41" t="str">
        <f>VLOOKUP($A:$A,'4-Dünya İthalat Göstergeleri'!$A:$M,5,0)</f>
        <v>Tons</v>
      </c>
      <c r="AH153" s="41">
        <f>VLOOKUP($A:$A,'4-Dünya İthalat Göstergeleri'!$A:$M,6,0)</f>
        <v>2000</v>
      </c>
      <c r="AI153" s="41">
        <f>VLOOKUP($A:$A,'4-Dünya İthalat Göstergeleri'!$A:$M,7,0)</f>
        <v>-14</v>
      </c>
      <c r="AJ153" s="41">
        <f>VLOOKUP($A:$A,'4-Dünya İthalat Göstergeleri'!$A:$M,8,0)</f>
        <v>-13</v>
      </c>
      <c r="AK153" s="41">
        <f>VLOOKUP($A:$A,'4-Dünya İthalat Göstergeleri'!$A:$M,9,0)</f>
        <v>-40</v>
      </c>
      <c r="AL153" s="41">
        <f>VLOOKUP($A:$A,'4-Dünya İthalat Göstergeleri'!$A:$M,10,0)</f>
        <v>2.2305513843359527E-3</v>
      </c>
      <c r="AM153" s="41">
        <f>VLOOKUP($A:$A,'4-Dünya İthalat Göstergeleri'!$A:$M,11,0)</f>
        <v>6718</v>
      </c>
      <c r="AN153" s="41">
        <f>VLOOKUP($A:$A,'4-Dünya İthalat Göstergeleri'!$A:$M,12,0)</f>
        <v>1</v>
      </c>
      <c r="AO153" s="41">
        <f>VLOOKUP($A:$A,'4-Dünya İthalat Göstergeleri'!$A:$M,13,0)</f>
        <v>45513</v>
      </c>
      <c r="AP153" s="9" t="e">
        <f>VLOOKUP($A:$A,'5-Dünya Yıllar İhracatı'!$A:$H,2,0)</f>
        <v>#N/A</v>
      </c>
      <c r="AQ153" s="9" t="e">
        <f>VLOOKUP($A:$A,'5-Dünya Yıllar İhracatı'!$A:$H,3,0)</f>
        <v>#N/A</v>
      </c>
      <c r="AR153" s="9" t="e">
        <f>VLOOKUP($A:$A,'5-Dünya Yıllar İhracatı'!$A:$H,4,0)</f>
        <v>#N/A</v>
      </c>
      <c r="AS153" s="9" t="e">
        <f>VLOOKUP($A:$A,'5-Dünya Yıllar İhracatı'!$A:$H,5,0)</f>
        <v>#N/A</v>
      </c>
      <c r="AT153" s="10" t="e">
        <f>VLOOKUP($A:$A,'5-Dünya Yıllar İhracatı'!$A:$H,6,0)</f>
        <v>#N/A</v>
      </c>
      <c r="AU153" s="10" t="e">
        <f>VLOOKUP($A:$A,'5-Dünya Yıllar İhracatı'!$A:$H,7,0)</f>
        <v>#N/A</v>
      </c>
      <c r="AV153" s="10" t="e">
        <f>VLOOKUP($A:$A,'5-Dünya Yıllar İhracatı'!$A:$H,8,0)</f>
        <v>#N/A</v>
      </c>
      <c r="AW153" s="9" t="e">
        <f>VLOOKUP($A:$A,'6-Türkiye Yıllar İhracatı'!$A:$H,2,0)</f>
        <v>#N/A</v>
      </c>
      <c r="AX153" s="9" t="e">
        <f>VLOOKUP($A:$A,'6-Türkiye Yıllar İhracatı'!$A:$H,3,0)</f>
        <v>#N/A</v>
      </c>
      <c r="AY153" s="9" t="e">
        <f>VLOOKUP($A:$A,'6-Türkiye Yıllar İhracatı'!$A:$H,4,0)</f>
        <v>#N/A</v>
      </c>
      <c r="AZ153" s="9" t="e">
        <f>VLOOKUP($A:$A,'6-Türkiye Yıllar İhracatı'!$A:$H,5,0)</f>
        <v>#N/A</v>
      </c>
      <c r="BA153" s="10" t="e">
        <f>VLOOKUP($A:$A,'6-Türkiye Yıllar İhracatı'!$A:$H,6,0)</f>
        <v>#N/A</v>
      </c>
      <c r="BB153" s="9" t="e">
        <f>VLOOKUP($A:$A,'6-Türkiye Yıllar İhracatı'!$A:$H,7,0)</f>
        <v>#N/A</v>
      </c>
      <c r="BC153" s="10" t="e">
        <f>VLOOKUP($A:$A,'6-Türkiye Yıllar İhracatı'!$A:$H,8,0)</f>
        <v>#N/A</v>
      </c>
      <c r="BD153" s="11" t="e">
        <f>VLOOKUP($A:$A,'7-Türkiye Çeyrek Yıllar İhracat'!$A:$G,2,0)</f>
        <v>#N/A</v>
      </c>
      <c r="BE153" s="11" t="e">
        <f>VLOOKUP($A:$A,'7-Türkiye Çeyrek Yıllar İhracat'!$A:$G,3,0)</f>
        <v>#N/A</v>
      </c>
      <c r="BF153" s="11" t="e">
        <f>VLOOKUP($A:$A,'7-Türkiye Çeyrek Yıllar İhracat'!$A:$G,4,0)</f>
        <v>#N/A</v>
      </c>
      <c r="BG153" s="11" t="e">
        <f>VLOOKUP($A:$A,'7-Türkiye Çeyrek Yıllar İhracat'!$A:$G,5,0)</f>
        <v>#N/A</v>
      </c>
      <c r="BH153" s="12" t="e">
        <f>VLOOKUP($A:$A,'7-Türkiye Çeyrek Yıllar İhracat'!$A:$G,6,0)</f>
        <v>#N/A</v>
      </c>
      <c r="BI153" s="12" t="e">
        <f>VLOOKUP($A:$A,'7-Türkiye Çeyrek Yıllar İhracat'!$A:$G,7,0)</f>
        <v>#N/A</v>
      </c>
      <c r="BJ153" s="9" t="e">
        <f>VLOOKUP($A:$A,'8-Türkiye Yıllar İhracat Birim '!$A:$H,2,0)</f>
        <v>#N/A</v>
      </c>
      <c r="BK153" s="9" t="e">
        <f>VLOOKUP($A:$A,'8-Türkiye Yıllar İhracat Birim '!$A:$H,3,0)</f>
        <v>#N/A</v>
      </c>
      <c r="BL153" s="9" t="e">
        <f>VLOOKUP($A:$A,'8-Türkiye Yıllar İhracat Birim '!$A:$H,4,0)</f>
        <v>#N/A</v>
      </c>
      <c r="BM153" s="9" t="e">
        <f>VLOOKUP($A:$A,'8-Türkiye Yıllar İhracat Birim '!$A:$H,5,0)</f>
        <v>#N/A</v>
      </c>
      <c r="BN153" s="9" t="e">
        <f>VLOOKUP($A:$A,'8-Türkiye Yıllar İhracat Birim '!$A:$H,6,0)</f>
        <v>#N/A</v>
      </c>
      <c r="BO153" s="9" t="e">
        <f>VLOOKUP($A:$A,'8-Türkiye Yıllar İhracat Birim '!$A:$H,7,0)</f>
        <v>#N/A</v>
      </c>
      <c r="BP153" s="10" t="e">
        <f>VLOOKUP($A:$A,'8-Türkiye Yıllar İhracat Birim '!$A:$H,8,0)</f>
        <v>#N/A</v>
      </c>
      <c r="BQ153" s="2">
        <f>VLOOKUP($A:$A,'9-Dünya Yıllar İthaları Birim F'!$A:$N,2,0)</f>
        <v>2074</v>
      </c>
      <c r="BR153" s="2" t="str">
        <f>VLOOKUP($A:$A,'9-Dünya Yıllar İthaları Birim F'!$A:$N,3,0)</f>
        <v>US Dollar/Tons</v>
      </c>
      <c r="BS153" s="2">
        <f>VLOOKUP($A:$A,'9-Dünya Yıllar İthaları Birim F'!$A:$N,4,0)</f>
        <v>2125</v>
      </c>
      <c r="BT153" s="2" t="str">
        <f>VLOOKUP($A:$A,'9-Dünya Yıllar İthaları Birim F'!$A:$N,5,0)</f>
        <v>US Dollar/Tons</v>
      </c>
      <c r="BU153" s="2">
        <f>VLOOKUP($A:$A,'9-Dünya Yıllar İthaları Birim F'!$A:$N,6,0)</f>
        <v>2159</v>
      </c>
      <c r="BV153" s="2" t="str">
        <f>VLOOKUP($A:$A,'9-Dünya Yıllar İthaları Birim F'!$A:$N,7,0)</f>
        <v>US Dollar/Tons</v>
      </c>
      <c r="BW153" s="2">
        <f>VLOOKUP($A:$A,'9-Dünya Yıllar İthaları Birim F'!$A:$N,8,0)</f>
        <v>2000</v>
      </c>
      <c r="BX153" s="2" t="str">
        <f>VLOOKUP($A:$A,'9-Dünya Yıllar İthaları Birim F'!$A:$N,9,0)</f>
        <v>US Dollar/Tons</v>
      </c>
      <c r="BY153" s="2">
        <f>VLOOKUP($A:$A,'9-Dünya Yıllar İthaları Birim F'!$A:$N,10,0)</f>
        <v>2000</v>
      </c>
      <c r="BZ153" s="2" t="str">
        <f>VLOOKUP($A:$A,'9-Dünya Yıllar İthaları Birim F'!$A:$N,11,0)</f>
        <v>US Dollar/Tons</v>
      </c>
      <c r="CA153" s="2">
        <f>VLOOKUP($A:$A,'9-Dünya Yıllar İthaları Birim F'!$A:$N,12,0)</f>
        <v>28</v>
      </c>
      <c r="CB153" s="2">
        <f>VLOOKUP($A:$A,'9-Dünya Yıllar İthaları Birim F'!$A:$N,13,0)</f>
        <v>14</v>
      </c>
      <c r="CC153" s="2" t="str">
        <f>VLOOKUP($A:$A,'9-Dünya Yıllar İthaları Birim F'!$A:$N,14,0)</f>
        <v>Tons</v>
      </c>
    </row>
    <row r="154" spans="1:81" x14ac:dyDescent="0.3">
      <c r="A154" s="8" t="s">
        <v>163</v>
      </c>
      <c r="B154" s="9"/>
      <c r="C154" s="13">
        <v>30</v>
      </c>
      <c r="D154" s="13">
        <v>6</v>
      </c>
      <c r="E154" s="13">
        <v>1</v>
      </c>
      <c r="F154" s="51">
        <v>26</v>
      </c>
      <c r="G154" s="51">
        <f t="shared" si="4"/>
        <v>2500</v>
      </c>
      <c r="H154" s="51">
        <f t="shared" si="5"/>
        <v>2.0712345354459926E-3</v>
      </c>
      <c r="I154" s="11" t="e">
        <f>VLOOKUP($A:$A,'2-Dünya Çeyrek Yıllar İthalatı'!$A:$G,2,0)</f>
        <v>#N/A</v>
      </c>
      <c r="J154" s="11" t="e">
        <f>VLOOKUP($A:$A,'2-Dünya Çeyrek Yıllar İthalatı'!$A:$G,3,0)</f>
        <v>#N/A</v>
      </c>
      <c r="K154" s="11" t="e">
        <f>VLOOKUP($A:$A,'2-Dünya Çeyrek Yıllar İthalatı'!$A:$G,4,0)</f>
        <v>#N/A</v>
      </c>
      <c r="L154" s="11" t="e">
        <f>VLOOKUP($A:$A,'2-Dünya Çeyrek Yıllar İthalatı'!$A:$G,5,0)</f>
        <v>#N/A</v>
      </c>
      <c r="M154" s="12" t="e">
        <f>VLOOKUP($A:$A,'2-Dünya Çeyrek Yıllar İthalatı'!$A:$G,6,0)</f>
        <v>#N/A</v>
      </c>
      <c r="N154" s="12" t="e">
        <f>VLOOKUP($A:$A,'2-Dünya Çeyrek Yıllar İthalatı'!$A:$G,7,0)</f>
        <v>#N/A</v>
      </c>
      <c r="O154" s="8">
        <f>VLOOKUP($A:$A,'3-Türkiye İhracat Göstergeleri'!$A:$P,2,0)</f>
        <v>0</v>
      </c>
      <c r="P154" s="27">
        <f>VLOOKUP($A:$A,'3-Türkiye İhracat Göstergeleri'!$A:$P,3,0)</f>
        <v>0</v>
      </c>
      <c r="Q154" s="27">
        <f>VLOOKUP($A:$A,'3-Türkiye İhracat Göstergeleri'!$A:$P,4,0)</f>
        <v>0</v>
      </c>
      <c r="R154" s="27">
        <f>VLOOKUP($A:$A,'3-Türkiye İhracat Göstergeleri'!$A:$P,5,0)</f>
        <v>0</v>
      </c>
      <c r="S154" s="27">
        <f>VLOOKUP($A:$A,'3-Türkiye İhracat Göstergeleri'!$A:$P,6,0)</f>
        <v>0</v>
      </c>
      <c r="T154" s="27">
        <f>VLOOKUP($A:$A,'3-Türkiye İhracat Göstergeleri'!$A:$P,7,0)</f>
        <v>0</v>
      </c>
      <c r="U154" s="27">
        <f>VLOOKUP($A:$A,'3-Türkiye İhracat Göstergeleri'!$A:$P,8,0)</f>
        <v>0</v>
      </c>
      <c r="V154" s="27">
        <f>VLOOKUP($A:$A,'3-Türkiye İhracat Göstergeleri'!$A:$P,9,0)</f>
        <v>0</v>
      </c>
      <c r="W154" s="27">
        <f>VLOOKUP($A:$A,'3-Türkiye İhracat Göstergeleri'!$A:$P,10,0)</f>
        <v>0</v>
      </c>
      <c r="X154" s="27">
        <f>VLOOKUP($A:$A,'3-Türkiye İhracat Göstergeleri'!$A:$P,11,0)</f>
        <v>151</v>
      </c>
      <c r="Y154" s="27">
        <f>VLOOKUP($A:$A,'3-Türkiye İhracat Göstergeleri'!$A:$P,12,0)</f>
        <v>2.0712262854548132E-3</v>
      </c>
      <c r="Z154" s="27">
        <f>VLOOKUP($A:$A,'3-Türkiye İhracat Göstergeleri'!$A:$P,13,0)</f>
        <v>0</v>
      </c>
      <c r="AA154" s="27">
        <f>VLOOKUP($A:$A,'3-Türkiye İhracat Göstergeleri'!$A:$P,14,0)</f>
        <v>10867</v>
      </c>
      <c r="AB154" s="27">
        <f>VLOOKUP($A:$A,'3-Türkiye İhracat Göstergeleri'!$A:$P,15,0)</f>
        <v>1</v>
      </c>
      <c r="AC154" s="27">
        <f>VLOOKUP($A:$A,'3-Türkiye İhracat Göstergeleri'!$A:$P,16,0)</f>
        <v>5</v>
      </c>
      <c r="AD154" s="38">
        <f>VLOOKUP($A:$A,'4-Dünya İthalat Göstergeleri'!$A:$M,2,0)</f>
        <v>26</v>
      </c>
      <c r="AE154" s="28">
        <f>VLOOKUP($A:$A,'4-Dünya İthalat Göstergeleri'!$A:$M,3,0)</f>
        <v>-26</v>
      </c>
      <c r="AF154" s="38">
        <f>VLOOKUP($A:$A,'4-Dünya İthalat Göstergeleri'!$A:$M,4,0)</f>
        <v>0</v>
      </c>
      <c r="AG154" s="38" t="str">
        <f>VLOOKUP($A:$A,'4-Dünya İthalat Göstergeleri'!$A:$M,5,0)</f>
        <v>No quantity</v>
      </c>
      <c r="AH154" s="38">
        <f>VLOOKUP($A:$A,'4-Dünya İthalat Göstergeleri'!$A:$M,6,0)</f>
        <v>0</v>
      </c>
      <c r="AI154" s="38">
        <f>VLOOKUP($A:$A,'4-Dünya İthalat Göstergeleri'!$A:$M,7,0)</f>
        <v>0</v>
      </c>
      <c r="AJ154" s="38">
        <f>VLOOKUP($A:$A,'4-Dünya İthalat Göstergeleri'!$A:$M,8,0)</f>
        <v>0</v>
      </c>
      <c r="AK154" s="38">
        <f>VLOOKUP($A:$A,'4-Dünya İthalat Göstergeleri'!$A:$M,9,0)</f>
        <v>2098</v>
      </c>
      <c r="AL154" s="38">
        <f>VLOOKUP($A:$A,'4-Dünya İthalat Göstergeleri'!$A:$M,10,0)</f>
        <v>2.0712262854548132E-3</v>
      </c>
      <c r="AM154" s="38">
        <f>VLOOKUP($A:$A,'4-Dünya İthalat Göstergeleri'!$A:$M,11,0)</f>
        <v>10867</v>
      </c>
      <c r="AN154" s="38">
        <f>VLOOKUP($A:$A,'4-Dünya İthalat Göstergeleri'!$A:$M,12,0)</f>
        <v>1</v>
      </c>
      <c r="AO154" s="38">
        <f>VLOOKUP($A:$A,'4-Dünya İthalat Göstergeleri'!$A:$M,13,0)</f>
        <v>45386</v>
      </c>
      <c r="AP154" s="11" t="e">
        <f>VLOOKUP($A:$A,'5-Dünya Yıllar İhracatı'!$A:$H,2,0)</f>
        <v>#N/A</v>
      </c>
      <c r="AQ154" s="11" t="e">
        <f>VLOOKUP($A:$A,'5-Dünya Yıllar İhracatı'!$A:$H,3,0)</f>
        <v>#N/A</v>
      </c>
      <c r="AR154" s="11" t="e">
        <f>VLOOKUP($A:$A,'5-Dünya Yıllar İhracatı'!$A:$H,4,0)</f>
        <v>#N/A</v>
      </c>
      <c r="AS154" s="11" t="e">
        <f>VLOOKUP($A:$A,'5-Dünya Yıllar İhracatı'!$A:$H,5,0)</f>
        <v>#N/A</v>
      </c>
      <c r="AT154" s="12" t="e">
        <f>VLOOKUP($A:$A,'5-Dünya Yıllar İhracatı'!$A:$H,6,0)</f>
        <v>#N/A</v>
      </c>
      <c r="AU154" s="12" t="e">
        <f>VLOOKUP($A:$A,'5-Dünya Yıllar İhracatı'!$A:$H,7,0)</f>
        <v>#N/A</v>
      </c>
      <c r="AV154" s="12" t="e">
        <f>VLOOKUP($A:$A,'5-Dünya Yıllar İhracatı'!$A:$H,8,0)</f>
        <v>#N/A</v>
      </c>
      <c r="AW154" s="11" t="e">
        <f>VLOOKUP($A:$A,'6-Türkiye Yıllar İhracatı'!$A:$H,2,0)</f>
        <v>#N/A</v>
      </c>
      <c r="AX154" s="11" t="e">
        <f>VLOOKUP($A:$A,'6-Türkiye Yıllar İhracatı'!$A:$H,3,0)</f>
        <v>#N/A</v>
      </c>
      <c r="AY154" s="11" t="e">
        <f>VLOOKUP($A:$A,'6-Türkiye Yıllar İhracatı'!$A:$H,4,0)</f>
        <v>#N/A</v>
      </c>
      <c r="AZ154" s="11" t="e">
        <f>VLOOKUP($A:$A,'6-Türkiye Yıllar İhracatı'!$A:$H,5,0)</f>
        <v>#N/A</v>
      </c>
      <c r="BA154" s="12" t="e">
        <f>VLOOKUP($A:$A,'6-Türkiye Yıllar İhracatı'!$A:$H,6,0)</f>
        <v>#N/A</v>
      </c>
      <c r="BB154" s="11" t="e">
        <f>VLOOKUP($A:$A,'6-Türkiye Yıllar İhracatı'!$A:$H,7,0)</f>
        <v>#N/A</v>
      </c>
      <c r="BC154" s="12" t="e">
        <f>VLOOKUP($A:$A,'6-Türkiye Yıllar İhracatı'!$A:$H,8,0)</f>
        <v>#N/A</v>
      </c>
      <c r="BD154" s="9" t="e">
        <f>VLOOKUP($A:$A,'7-Türkiye Çeyrek Yıllar İhracat'!$A:$G,2,0)</f>
        <v>#N/A</v>
      </c>
      <c r="BE154" s="9" t="e">
        <f>VLOOKUP($A:$A,'7-Türkiye Çeyrek Yıllar İhracat'!$A:$G,3,0)</f>
        <v>#N/A</v>
      </c>
      <c r="BF154" s="9" t="e">
        <f>VLOOKUP($A:$A,'7-Türkiye Çeyrek Yıllar İhracat'!$A:$G,4,0)</f>
        <v>#N/A</v>
      </c>
      <c r="BG154" s="9" t="e">
        <f>VLOOKUP($A:$A,'7-Türkiye Çeyrek Yıllar İhracat'!$A:$G,5,0)</f>
        <v>#N/A</v>
      </c>
      <c r="BH154" s="10" t="e">
        <f>VLOOKUP($A:$A,'7-Türkiye Çeyrek Yıllar İhracat'!$A:$G,6,0)</f>
        <v>#N/A</v>
      </c>
      <c r="BI154" s="12" t="e">
        <f>VLOOKUP($A:$A,'7-Türkiye Çeyrek Yıllar İhracat'!$A:$G,7,0)</f>
        <v>#N/A</v>
      </c>
      <c r="BJ154" s="11" t="e">
        <f>VLOOKUP($A:$A,'8-Türkiye Yıllar İhracat Birim '!$A:$H,2,0)</f>
        <v>#N/A</v>
      </c>
      <c r="BK154" s="11" t="e">
        <f>VLOOKUP($A:$A,'8-Türkiye Yıllar İhracat Birim '!$A:$H,3,0)</f>
        <v>#N/A</v>
      </c>
      <c r="BL154" s="11" t="e">
        <f>VLOOKUP($A:$A,'8-Türkiye Yıllar İhracat Birim '!$A:$H,4,0)</f>
        <v>#N/A</v>
      </c>
      <c r="BM154" s="11" t="e">
        <f>VLOOKUP($A:$A,'8-Türkiye Yıllar İhracat Birim '!$A:$H,5,0)</f>
        <v>#N/A</v>
      </c>
      <c r="BN154" s="11" t="e">
        <f>VLOOKUP($A:$A,'8-Türkiye Yıllar İhracat Birim '!$A:$H,6,0)</f>
        <v>#N/A</v>
      </c>
      <c r="BO154" s="11" t="e">
        <f>VLOOKUP($A:$A,'8-Türkiye Yıllar İhracat Birim '!$A:$H,7,0)</f>
        <v>#N/A</v>
      </c>
      <c r="BP154" s="12" t="e">
        <f>VLOOKUP($A:$A,'8-Türkiye Yıllar İhracat Birim '!$A:$H,8,0)</f>
        <v>#N/A</v>
      </c>
      <c r="BQ154" s="2">
        <f>VLOOKUP($A:$A,'9-Dünya Yıllar İthaları Birim F'!$A:$N,2,0)</f>
        <v>0</v>
      </c>
      <c r="BR154" s="2">
        <f>VLOOKUP($A:$A,'9-Dünya Yıllar İthaları Birim F'!$A:$N,3,0)</f>
        <v>0</v>
      </c>
      <c r="BS154" s="2">
        <f>VLOOKUP($A:$A,'9-Dünya Yıllar İthaları Birim F'!$A:$N,4,0)</f>
        <v>3000</v>
      </c>
      <c r="BT154" s="2" t="str">
        <f>VLOOKUP($A:$A,'9-Dünya Yıllar İthaları Birim F'!$A:$N,5,0)</f>
        <v>US Dollar/Tons</v>
      </c>
      <c r="BU154" s="2">
        <f>VLOOKUP($A:$A,'9-Dünya Yıllar İthaları Birim F'!$A:$N,6,0)</f>
        <v>0</v>
      </c>
      <c r="BV154" s="2" t="str">
        <f>VLOOKUP($A:$A,'9-Dünya Yıllar İthaları Birim F'!$A:$N,7,0)</f>
        <v>US Dollar/Tons</v>
      </c>
      <c r="BW154" s="2">
        <f>VLOOKUP($A:$A,'9-Dünya Yıllar İthaları Birim F'!$A:$N,8,0)</f>
        <v>0</v>
      </c>
      <c r="BX154" s="2" t="str">
        <f>VLOOKUP($A:$A,'9-Dünya Yıllar İthaları Birim F'!$A:$N,9,0)</f>
        <v>US Dollar/Tons</v>
      </c>
      <c r="BY154" s="2">
        <f>VLOOKUP($A:$A,'9-Dünya Yıllar İthaları Birim F'!$A:$N,10,0)</f>
        <v>0</v>
      </c>
      <c r="BZ154" s="2" t="str">
        <f>VLOOKUP($A:$A,'9-Dünya Yıllar İthaları Birim F'!$A:$N,11,0)</f>
        <v>US Dollar/Tons</v>
      </c>
      <c r="CA154" s="2">
        <f>VLOOKUP($A:$A,'9-Dünya Yıllar İthaları Birim F'!$A:$N,12,0)</f>
        <v>26</v>
      </c>
      <c r="CB154" s="2">
        <f>VLOOKUP($A:$A,'9-Dünya Yıllar İthaları Birim F'!$A:$N,13,0)</f>
        <v>0</v>
      </c>
      <c r="CC154" s="2" t="str">
        <f>VLOOKUP($A:$A,'9-Dünya Yıllar İthaları Birim F'!$A:$N,14,0)</f>
        <v>Tons</v>
      </c>
    </row>
    <row r="155" spans="1:81" x14ac:dyDescent="0.3">
      <c r="A155" s="6" t="s">
        <v>164</v>
      </c>
      <c r="B155" s="11">
        <v>9</v>
      </c>
      <c r="C155" s="11">
        <v>14</v>
      </c>
      <c r="D155" s="11">
        <v>0</v>
      </c>
      <c r="E155" s="11">
        <v>46</v>
      </c>
      <c r="F155" s="50">
        <v>25</v>
      </c>
      <c r="G155" s="50">
        <f t="shared" si="4"/>
        <v>-45.652173913043477</v>
      </c>
      <c r="H155" s="50">
        <f t="shared" si="5"/>
        <v>1.9915716686980697E-3</v>
      </c>
      <c r="I155" s="9">
        <f>VLOOKUP($A:$A,'2-Dünya Çeyrek Yıllar İthalatı'!$A:$G,2,0)</f>
        <v>13</v>
      </c>
      <c r="J155" s="9">
        <f>VLOOKUP($A:$A,'2-Dünya Çeyrek Yıllar İthalatı'!$A:$G,3,0)</f>
        <v>1</v>
      </c>
      <c r="K155" s="9">
        <f>VLOOKUP($A:$A,'2-Dünya Çeyrek Yıllar İthalatı'!$A:$G,4,0)</f>
        <v>1</v>
      </c>
      <c r="L155" s="9">
        <f>VLOOKUP($A:$A,'2-Dünya Çeyrek Yıllar İthalatı'!$A:$G,5,0)</f>
        <v>1</v>
      </c>
      <c r="M155" s="10">
        <f>VLOOKUP($A:$A,'2-Dünya Çeyrek Yıllar İthalatı'!$A:$G,6,0)</f>
        <v>1</v>
      </c>
      <c r="N155" s="10">
        <f>VLOOKUP($A:$A,'2-Dünya Çeyrek Yıllar İthalatı'!$A:$G,7,0)</f>
        <v>-92.307692307692307</v>
      </c>
      <c r="O155" s="6">
        <f>VLOOKUP($A:$A,'3-Türkiye İhracat Göstergeleri'!$A:$P,2,0)</f>
        <v>0</v>
      </c>
      <c r="P155" s="25">
        <f>VLOOKUP($A:$A,'3-Türkiye İhracat Göstergeleri'!$A:$P,3,0)</f>
        <v>0</v>
      </c>
      <c r="Q155" s="25">
        <f>VLOOKUP($A:$A,'3-Türkiye İhracat Göstergeleri'!$A:$P,4,0)</f>
        <v>0</v>
      </c>
      <c r="R155" s="25">
        <f>VLOOKUP($A:$A,'3-Türkiye İhracat Göstergeleri'!$A:$P,5,0)</f>
        <v>0</v>
      </c>
      <c r="S155" s="25">
        <f>VLOOKUP($A:$A,'3-Türkiye İhracat Göstergeleri'!$A:$P,6,0)</f>
        <v>0</v>
      </c>
      <c r="T155" s="25">
        <f>VLOOKUP($A:$A,'3-Türkiye İhracat Göstergeleri'!$A:$P,7,0)</f>
        <v>0</v>
      </c>
      <c r="U155" s="25">
        <f>VLOOKUP($A:$A,'3-Türkiye İhracat Göstergeleri'!$A:$P,8,0)</f>
        <v>0</v>
      </c>
      <c r="V155" s="25">
        <f>VLOOKUP($A:$A,'3-Türkiye İhracat Göstergeleri'!$A:$P,9,0)</f>
        <v>0</v>
      </c>
      <c r="W155" s="25">
        <f>VLOOKUP($A:$A,'3-Türkiye İhracat Göstergeleri'!$A:$P,10,0)</f>
        <v>0</v>
      </c>
      <c r="X155" s="25">
        <f>VLOOKUP($A:$A,'3-Türkiye İhracat Göstergeleri'!$A:$P,11,0)</f>
        <v>153</v>
      </c>
      <c r="Y155" s="25">
        <f>VLOOKUP($A:$A,'3-Türkiye İhracat Göstergeleri'!$A:$P,12,0)</f>
        <v>1.9915637360142439E-3</v>
      </c>
      <c r="Z155" s="25">
        <f>VLOOKUP($A:$A,'3-Türkiye İhracat Göstergeleri'!$A:$P,13,0)</f>
        <v>37</v>
      </c>
      <c r="AA155" s="25">
        <f>VLOOKUP($A:$A,'3-Türkiye İhracat Göstergeleri'!$A:$P,14,0)</f>
        <v>5843</v>
      </c>
      <c r="AB155" s="25" t="str">
        <f>VLOOKUP($A:$A,'3-Türkiye İhracat Göstergeleri'!$A:$P,15,0)</f>
        <v>0.23</v>
      </c>
      <c r="AC155" s="25">
        <f>VLOOKUP($A:$A,'3-Türkiye İhracat Göstergeleri'!$A:$P,16,0)</f>
        <v>0</v>
      </c>
      <c r="AD155" s="25">
        <f>VLOOKUP($A:$A,'4-Dünya İthalat Göstergeleri'!$A:$M,2,0)</f>
        <v>25</v>
      </c>
      <c r="AE155" s="29">
        <f>VLOOKUP($A:$A,'4-Dünya İthalat Göstergeleri'!$A:$M,3,0)</f>
        <v>-25</v>
      </c>
      <c r="AF155" s="25">
        <f>VLOOKUP($A:$A,'4-Dünya İthalat Göstergeleri'!$A:$M,4,0)</f>
        <v>2</v>
      </c>
      <c r="AG155" s="25" t="str">
        <f>VLOOKUP($A:$A,'4-Dünya İthalat Göstergeleri'!$A:$M,5,0)</f>
        <v>Tons</v>
      </c>
      <c r="AH155" s="25">
        <f>VLOOKUP($A:$A,'4-Dünya İthalat Göstergeleri'!$A:$M,6,0)</f>
        <v>12500</v>
      </c>
      <c r="AI155" s="25">
        <f>VLOOKUP($A:$A,'4-Dünya İthalat Göstergeleri'!$A:$M,7,0)</f>
        <v>37</v>
      </c>
      <c r="AJ155" s="25">
        <f>VLOOKUP($A:$A,'4-Dünya İthalat Göstergeleri'!$A:$M,8,0)</f>
        <v>19</v>
      </c>
      <c r="AK155" s="25">
        <f>VLOOKUP($A:$A,'4-Dünya İthalat Göstergeleri'!$A:$M,9,0)</f>
        <v>-46</v>
      </c>
      <c r="AL155" s="25">
        <f>VLOOKUP($A:$A,'4-Dünya İthalat Göstergeleri'!$A:$M,10,0)</f>
        <v>1.9915637360142439E-3</v>
      </c>
      <c r="AM155" s="25">
        <f>VLOOKUP($A:$A,'4-Dünya İthalat Göstergeleri'!$A:$M,11,0)</f>
        <v>5843</v>
      </c>
      <c r="AN155" s="25" t="str">
        <f>VLOOKUP($A:$A,'4-Dünya İthalat Göstergeleri'!$A:$M,12,0)</f>
        <v>0.23</v>
      </c>
      <c r="AO155" s="25">
        <f>VLOOKUP($A:$A,'4-Dünya İthalat Göstergeleri'!$A:$M,13,0)</f>
        <v>0</v>
      </c>
      <c r="AP155" s="9" t="e">
        <f>VLOOKUP($A:$A,'5-Dünya Yıllar İhracatı'!$A:$H,2,0)</f>
        <v>#N/A</v>
      </c>
      <c r="AQ155" s="9" t="e">
        <f>VLOOKUP($A:$A,'5-Dünya Yıllar İhracatı'!$A:$H,3,0)</f>
        <v>#N/A</v>
      </c>
      <c r="AR155" s="9" t="e">
        <f>VLOOKUP($A:$A,'5-Dünya Yıllar İhracatı'!$A:$H,4,0)</f>
        <v>#N/A</v>
      </c>
      <c r="AS155" s="9" t="e">
        <f>VLOOKUP($A:$A,'5-Dünya Yıllar İhracatı'!$A:$H,5,0)</f>
        <v>#N/A</v>
      </c>
      <c r="AT155" s="10" t="e">
        <f>VLOOKUP($A:$A,'5-Dünya Yıllar İhracatı'!$A:$H,6,0)</f>
        <v>#N/A</v>
      </c>
      <c r="AU155" s="10" t="e">
        <f>VLOOKUP($A:$A,'5-Dünya Yıllar İhracatı'!$A:$H,7,0)</f>
        <v>#N/A</v>
      </c>
      <c r="AV155" s="10" t="e">
        <f>VLOOKUP($A:$A,'5-Dünya Yıllar İhracatı'!$A:$H,8,0)</f>
        <v>#N/A</v>
      </c>
      <c r="AW155" s="9" t="e">
        <f>VLOOKUP($A:$A,'6-Türkiye Yıllar İhracatı'!$A:$H,2,0)</f>
        <v>#N/A</v>
      </c>
      <c r="AX155" s="9" t="e">
        <f>VLOOKUP($A:$A,'6-Türkiye Yıllar İhracatı'!$A:$H,3,0)</f>
        <v>#N/A</v>
      </c>
      <c r="AY155" s="9" t="e">
        <f>VLOOKUP($A:$A,'6-Türkiye Yıllar İhracatı'!$A:$H,4,0)</f>
        <v>#N/A</v>
      </c>
      <c r="AZ155" s="9" t="e">
        <f>VLOOKUP($A:$A,'6-Türkiye Yıllar İhracatı'!$A:$H,5,0)</f>
        <v>#N/A</v>
      </c>
      <c r="BA155" s="10" t="e">
        <f>VLOOKUP($A:$A,'6-Türkiye Yıllar İhracatı'!$A:$H,6,0)</f>
        <v>#N/A</v>
      </c>
      <c r="BB155" s="9" t="e">
        <f>VLOOKUP($A:$A,'6-Türkiye Yıllar İhracatı'!$A:$H,7,0)</f>
        <v>#N/A</v>
      </c>
      <c r="BC155" s="10" t="e">
        <f>VLOOKUP($A:$A,'6-Türkiye Yıllar İhracatı'!$A:$H,8,0)</f>
        <v>#N/A</v>
      </c>
      <c r="BD155" s="11" t="e">
        <f>VLOOKUP($A:$A,'7-Türkiye Çeyrek Yıllar İhracat'!$A:$G,2,0)</f>
        <v>#N/A</v>
      </c>
      <c r="BE155" s="11" t="e">
        <f>VLOOKUP($A:$A,'7-Türkiye Çeyrek Yıllar İhracat'!$A:$G,3,0)</f>
        <v>#N/A</v>
      </c>
      <c r="BF155" s="11" t="e">
        <f>VLOOKUP($A:$A,'7-Türkiye Çeyrek Yıllar İhracat'!$A:$G,4,0)</f>
        <v>#N/A</v>
      </c>
      <c r="BG155" s="11" t="e">
        <f>VLOOKUP($A:$A,'7-Türkiye Çeyrek Yıllar İhracat'!$A:$G,5,0)</f>
        <v>#N/A</v>
      </c>
      <c r="BH155" s="12" t="e">
        <f>VLOOKUP($A:$A,'7-Türkiye Çeyrek Yıllar İhracat'!$A:$G,6,0)</f>
        <v>#N/A</v>
      </c>
      <c r="BI155" s="12" t="e">
        <f>VLOOKUP($A:$A,'7-Türkiye Çeyrek Yıllar İhracat'!$A:$G,7,0)</f>
        <v>#N/A</v>
      </c>
      <c r="BJ155" s="9" t="e">
        <f>VLOOKUP($A:$A,'8-Türkiye Yıllar İhracat Birim '!$A:$H,2,0)</f>
        <v>#N/A</v>
      </c>
      <c r="BK155" s="9" t="e">
        <f>VLOOKUP($A:$A,'8-Türkiye Yıllar İhracat Birim '!$A:$H,3,0)</f>
        <v>#N/A</v>
      </c>
      <c r="BL155" s="9" t="e">
        <f>VLOOKUP($A:$A,'8-Türkiye Yıllar İhracat Birim '!$A:$H,4,0)</f>
        <v>#N/A</v>
      </c>
      <c r="BM155" s="9" t="e">
        <f>VLOOKUP($A:$A,'8-Türkiye Yıllar İhracat Birim '!$A:$H,5,0)</f>
        <v>#N/A</v>
      </c>
      <c r="BN155" s="9" t="e">
        <f>VLOOKUP($A:$A,'8-Türkiye Yıllar İhracat Birim '!$A:$H,6,0)</f>
        <v>#N/A</v>
      </c>
      <c r="BO155" s="9" t="e">
        <f>VLOOKUP($A:$A,'8-Türkiye Yıllar İhracat Birim '!$A:$H,7,0)</f>
        <v>#N/A</v>
      </c>
      <c r="BP155" s="10" t="e">
        <f>VLOOKUP($A:$A,'8-Türkiye Yıllar İhracat Birim '!$A:$H,8,0)</f>
        <v>#N/A</v>
      </c>
      <c r="BQ155" s="2">
        <f>VLOOKUP($A:$A,'9-Dünya Yıllar İthaları Birim F'!$A:$N,2,0)</f>
        <v>9000</v>
      </c>
      <c r="BR155" s="2" t="str">
        <f>VLOOKUP($A:$A,'9-Dünya Yıllar İthaları Birim F'!$A:$N,3,0)</f>
        <v>US Dollar/Tons</v>
      </c>
      <c r="BS155" s="2">
        <f>VLOOKUP($A:$A,'9-Dünya Yıllar İthaları Birim F'!$A:$N,4,0)</f>
        <v>2800</v>
      </c>
      <c r="BT155" s="2" t="str">
        <f>VLOOKUP($A:$A,'9-Dünya Yıllar İthaları Birim F'!$A:$N,5,0)</f>
        <v>US Dollar/Tons</v>
      </c>
      <c r="BU155" s="2">
        <f>VLOOKUP($A:$A,'9-Dünya Yıllar İthaları Birim F'!$A:$N,6,0)</f>
        <v>0</v>
      </c>
      <c r="BV155" s="2">
        <f>VLOOKUP($A:$A,'9-Dünya Yıllar İthaları Birim F'!$A:$N,7,0)</f>
        <v>0</v>
      </c>
      <c r="BW155" s="2">
        <f>VLOOKUP($A:$A,'9-Dünya Yıllar İthaları Birim F'!$A:$N,8,0)</f>
        <v>2875</v>
      </c>
      <c r="BX155" s="2" t="str">
        <f>VLOOKUP($A:$A,'9-Dünya Yıllar İthaları Birim F'!$A:$N,9,0)</f>
        <v>US Dollar/Tons</v>
      </c>
      <c r="BY155" s="2">
        <f>VLOOKUP($A:$A,'9-Dünya Yıllar İthaları Birim F'!$A:$N,10,0)</f>
        <v>12500</v>
      </c>
      <c r="BZ155" s="2" t="str">
        <f>VLOOKUP($A:$A,'9-Dünya Yıllar İthaları Birim F'!$A:$N,11,0)</f>
        <v>US Dollar/Tons</v>
      </c>
      <c r="CA155" s="2">
        <f>VLOOKUP($A:$A,'9-Dünya Yıllar İthaları Birim F'!$A:$N,12,0)</f>
        <v>25</v>
      </c>
      <c r="CB155" s="2">
        <f>VLOOKUP($A:$A,'9-Dünya Yıllar İthaları Birim F'!$A:$N,13,0)</f>
        <v>2</v>
      </c>
      <c r="CC155" s="2" t="str">
        <f>VLOOKUP($A:$A,'9-Dünya Yıllar İthaları Birim F'!$A:$N,14,0)</f>
        <v>Tons</v>
      </c>
    </row>
    <row r="156" spans="1:81" x14ac:dyDescent="0.3">
      <c r="A156" s="8" t="s">
        <v>165</v>
      </c>
      <c r="B156" s="13">
        <v>1</v>
      </c>
      <c r="C156" s="13">
        <v>8</v>
      </c>
      <c r="D156" s="9"/>
      <c r="E156" s="13">
        <v>25</v>
      </c>
      <c r="F156" s="51">
        <v>25</v>
      </c>
      <c r="G156" s="51">
        <f t="shared" si="4"/>
        <v>0</v>
      </c>
      <c r="H156" s="51">
        <f t="shared" si="5"/>
        <v>1.9915716686980697E-3</v>
      </c>
      <c r="I156" s="11" t="e">
        <f>VLOOKUP($A:$A,'2-Dünya Çeyrek Yıllar İthalatı'!$A:$G,2,0)</f>
        <v>#N/A</v>
      </c>
      <c r="J156" s="11" t="e">
        <f>VLOOKUP($A:$A,'2-Dünya Çeyrek Yıllar İthalatı'!$A:$G,3,0)</f>
        <v>#N/A</v>
      </c>
      <c r="K156" s="11" t="e">
        <f>VLOOKUP($A:$A,'2-Dünya Çeyrek Yıllar İthalatı'!$A:$G,4,0)</f>
        <v>#N/A</v>
      </c>
      <c r="L156" s="11" t="e">
        <f>VLOOKUP($A:$A,'2-Dünya Çeyrek Yıllar İthalatı'!$A:$G,5,0)</f>
        <v>#N/A</v>
      </c>
      <c r="M156" s="12" t="e">
        <f>VLOOKUP($A:$A,'2-Dünya Çeyrek Yıllar İthalatı'!$A:$G,6,0)</f>
        <v>#N/A</v>
      </c>
      <c r="N156" s="12" t="e">
        <f>VLOOKUP($A:$A,'2-Dünya Çeyrek Yıllar İthalatı'!$A:$G,7,0)</f>
        <v>#N/A</v>
      </c>
      <c r="O156" s="8">
        <f>VLOOKUP($A:$A,'3-Türkiye İhracat Göstergeleri'!$A:$P,2,0)</f>
        <v>0</v>
      </c>
      <c r="P156" s="27">
        <f>VLOOKUP($A:$A,'3-Türkiye İhracat Göstergeleri'!$A:$P,3,0)</f>
        <v>0</v>
      </c>
      <c r="Q156" s="27">
        <f>VLOOKUP($A:$A,'3-Türkiye İhracat Göstergeleri'!$A:$P,4,0)</f>
        <v>0</v>
      </c>
      <c r="R156" s="27">
        <f>VLOOKUP($A:$A,'3-Türkiye İhracat Göstergeleri'!$A:$P,5,0)</f>
        <v>0</v>
      </c>
      <c r="S156" s="27">
        <f>VLOOKUP($A:$A,'3-Türkiye İhracat Göstergeleri'!$A:$P,6,0)</f>
        <v>0</v>
      </c>
      <c r="T156" s="27">
        <f>VLOOKUP($A:$A,'3-Türkiye İhracat Göstergeleri'!$A:$P,7,0)</f>
        <v>0</v>
      </c>
      <c r="U156" s="27">
        <f>VLOOKUP($A:$A,'3-Türkiye İhracat Göstergeleri'!$A:$P,8,0)</f>
        <v>0</v>
      </c>
      <c r="V156" s="27">
        <f>VLOOKUP($A:$A,'3-Türkiye İhracat Göstergeleri'!$A:$P,9,0)</f>
        <v>0</v>
      </c>
      <c r="W156" s="27">
        <f>VLOOKUP($A:$A,'3-Türkiye İhracat Göstergeleri'!$A:$P,10,0)</f>
        <v>0</v>
      </c>
      <c r="X156" s="27">
        <f>VLOOKUP($A:$A,'3-Türkiye İhracat Göstergeleri'!$A:$P,11,0)</f>
        <v>152</v>
      </c>
      <c r="Y156" s="27">
        <f>VLOOKUP($A:$A,'3-Türkiye İhracat Göstergeleri'!$A:$P,12,0)</f>
        <v>1.9915637360142439E-3</v>
      </c>
      <c r="Z156" s="27">
        <f>VLOOKUP($A:$A,'3-Türkiye İhracat Göstergeleri'!$A:$P,13,0)</f>
        <v>103</v>
      </c>
      <c r="AA156" s="27">
        <f>VLOOKUP($A:$A,'3-Türkiye İhracat Göstergeleri'!$A:$P,14,0)</f>
        <v>0</v>
      </c>
      <c r="AB156" s="27" t="str">
        <f>VLOOKUP($A:$A,'3-Türkiye İhracat Göstergeleri'!$A:$P,15,0)</f>
        <v>0.52</v>
      </c>
      <c r="AC156" s="27">
        <f>VLOOKUP($A:$A,'3-Türkiye İhracat Göstergeleri'!$A:$P,16,0)</f>
        <v>0</v>
      </c>
      <c r="AD156" s="38">
        <f>VLOOKUP($A:$A,'4-Dünya İthalat Göstergeleri'!$A:$M,2,0)</f>
        <v>25</v>
      </c>
      <c r="AE156" s="28">
        <f>VLOOKUP($A:$A,'4-Dünya İthalat Göstergeleri'!$A:$M,3,0)</f>
        <v>-25</v>
      </c>
      <c r="AF156" s="38">
        <f>VLOOKUP($A:$A,'4-Dünya İthalat Göstergeleri'!$A:$M,4,0)</f>
        <v>1</v>
      </c>
      <c r="AG156" s="38" t="str">
        <f>VLOOKUP($A:$A,'4-Dünya İthalat Göstergeleri'!$A:$M,5,0)</f>
        <v>Tons</v>
      </c>
      <c r="AH156" s="38">
        <f>VLOOKUP($A:$A,'4-Dünya İthalat Göstergeleri'!$A:$M,6,0)</f>
        <v>25000</v>
      </c>
      <c r="AI156" s="38">
        <f>VLOOKUP($A:$A,'4-Dünya İthalat Göstergeleri'!$A:$M,7,0)</f>
        <v>103</v>
      </c>
      <c r="AJ156" s="38">
        <f>VLOOKUP($A:$A,'4-Dünya İthalat Göstergeleri'!$A:$M,8,0)</f>
        <v>0</v>
      </c>
      <c r="AK156" s="38">
        <f>VLOOKUP($A:$A,'4-Dünya İthalat Göstergeleri'!$A:$M,9,0)</f>
        <v>0</v>
      </c>
      <c r="AL156" s="38">
        <f>VLOOKUP($A:$A,'4-Dünya İthalat Göstergeleri'!$A:$M,10,0)</f>
        <v>1.9915637360142439E-3</v>
      </c>
      <c r="AM156" s="38">
        <f>VLOOKUP($A:$A,'4-Dünya İthalat Göstergeleri'!$A:$M,11,0)</f>
        <v>0</v>
      </c>
      <c r="AN156" s="38" t="str">
        <f>VLOOKUP($A:$A,'4-Dünya İthalat Göstergeleri'!$A:$M,12,0)</f>
        <v>0.52</v>
      </c>
      <c r="AO156" s="38" t="str">
        <f>VLOOKUP($A:$A,'4-Dünya İthalat Göstergeleri'!$A:$M,13,0)</f>
        <v>...</v>
      </c>
      <c r="AP156" s="11">
        <f>VLOOKUP($A:$A,'5-Dünya Yıllar İhracatı'!$A:$H,2,0)</f>
        <v>0</v>
      </c>
      <c r="AQ156" s="11">
        <f>VLOOKUP($A:$A,'5-Dünya Yıllar İhracatı'!$A:$H,3,0)</f>
        <v>0</v>
      </c>
      <c r="AR156" s="11">
        <f>VLOOKUP($A:$A,'5-Dünya Yıllar İhracatı'!$A:$H,4,0)</f>
        <v>0</v>
      </c>
      <c r="AS156" s="11">
        <f>VLOOKUP($A:$A,'5-Dünya Yıllar İhracatı'!$A:$H,5,0)</f>
        <v>204</v>
      </c>
      <c r="AT156" s="12">
        <f>VLOOKUP($A:$A,'5-Dünya Yıllar İhracatı'!$A:$H,6,0)</f>
        <v>0</v>
      </c>
      <c r="AU156" s="12">
        <f>VLOOKUP($A:$A,'5-Dünya Yıllar İhracatı'!$A:$H,7,0)</f>
        <v>-100</v>
      </c>
      <c r="AV156" s="12">
        <f>VLOOKUP($A:$A,'5-Dünya Yıllar İhracatı'!$A:$H,8,0)</f>
        <v>0</v>
      </c>
      <c r="AW156" s="11" t="e">
        <f>VLOOKUP($A:$A,'6-Türkiye Yıllar İhracatı'!$A:$H,2,0)</f>
        <v>#N/A</v>
      </c>
      <c r="AX156" s="11" t="e">
        <f>VLOOKUP($A:$A,'6-Türkiye Yıllar İhracatı'!$A:$H,3,0)</f>
        <v>#N/A</v>
      </c>
      <c r="AY156" s="11" t="e">
        <f>VLOOKUP($A:$A,'6-Türkiye Yıllar İhracatı'!$A:$H,4,0)</f>
        <v>#N/A</v>
      </c>
      <c r="AZ156" s="11" t="e">
        <f>VLOOKUP($A:$A,'6-Türkiye Yıllar İhracatı'!$A:$H,5,0)</f>
        <v>#N/A</v>
      </c>
      <c r="BA156" s="12" t="e">
        <f>VLOOKUP($A:$A,'6-Türkiye Yıllar İhracatı'!$A:$H,6,0)</f>
        <v>#N/A</v>
      </c>
      <c r="BB156" s="11" t="e">
        <f>VLOOKUP($A:$A,'6-Türkiye Yıllar İhracatı'!$A:$H,7,0)</f>
        <v>#N/A</v>
      </c>
      <c r="BC156" s="12" t="e">
        <f>VLOOKUP($A:$A,'6-Türkiye Yıllar İhracatı'!$A:$H,8,0)</f>
        <v>#N/A</v>
      </c>
      <c r="BD156" s="9" t="e">
        <f>VLOOKUP($A:$A,'7-Türkiye Çeyrek Yıllar İhracat'!$A:$G,2,0)</f>
        <v>#N/A</v>
      </c>
      <c r="BE156" s="9" t="e">
        <f>VLOOKUP($A:$A,'7-Türkiye Çeyrek Yıllar İhracat'!$A:$G,3,0)</f>
        <v>#N/A</v>
      </c>
      <c r="BF156" s="9" t="e">
        <f>VLOOKUP($A:$A,'7-Türkiye Çeyrek Yıllar İhracat'!$A:$G,4,0)</f>
        <v>#N/A</v>
      </c>
      <c r="BG156" s="9" t="e">
        <f>VLOOKUP($A:$A,'7-Türkiye Çeyrek Yıllar İhracat'!$A:$G,5,0)</f>
        <v>#N/A</v>
      </c>
      <c r="BH156" s="10" t="e">
        <f>VLOOKUP($A:$A,'7-Türkiye Çeyrek Yıllar İhracat'!$A:$G,6,0)</f>
        <v>#N/A</v>
      </c>
      <c r="BI156" s="12" t="e">
        <f>VLOOKUP($A:$A,'7-Türkiye Çeyrek Yıllar İhracat'!$A:$G,7,0)</f>
        <v>#N/A</v>
      </c>
      <c r="BJ156" s="11" t="e">
        <f>VLOOKUP($A:$A,'8-Türkiye Yıllar İhracat Birim '!$A:$H,2,0)</f>
        <v>#N/A</v>
      </c>
      <c r="BK156" s="11" t="e">
        <f>VLOOKUP($A:$A,'8-Türkiye Yıllar İhracat Birim '!$A:$H,3,0)</f>
        <v>#N/A</v>
      </c>
      <c r="BL156" s="11" t="e">
        <f>VLOOKUP($A:$A,'8-Türkiye Yıllar İhracat Birim '!$A:$H,4,0)</f>
        <v>#N/A</v>
      </c>
      <c r="BM156" s="11" t="e">
        <f>VLOOKUP($A:$A,'8-Türkiye Yıllar İhracat Birim '!$A:$H,5,0)</f>
        <v>#N/A</v>
      </c>
      <c r="BN156" s="11" t="e">
        <f>VLOOKUP($A:$A,'8-Türkiye Yıllar İhracat Birim '!$A:$H,6,0)</f>
        <v>#N/A</v>
      </c>
      <c r="BO156" s="11" t="e">
        <f>VLOOKUP($A:$A,'8-Türkiye Yıllar İhracat Birim '!$A:$H,7,0)</f>
        <v>#N/A</v>
      </c>
      <c r="BP156" s="12" t="e">
        <f>VLOOKUP($A:$A,'8-Türkiye Yıllar İhracat Birim '!$A:$H,8,0)</f>
        <v>#N/A</v>
      </c>
      <c r="BQ156" s="2">
        <f>VLOOKUP($A:$A,'9-Dünya Yıllar İthaları Birim F'!$A:$N,2,0)</f>
        <v>0</v>
      </c>
      <c r="BR156" s="2" t="str">
        <f>VLOOKUP($A:$A,'9-Dünya Yıllar İthaları Birim F'!$A:$N,3,0)</f>
        <v>US Dollar/Tons</v>
      </c>
      <c r="BS156" s="2">
        <f>VLOOKUP($A:$A,'9-Dünya Yıllar İthaları Birim F'!$A:$N,4,0)</f>
        <v>0</v>
      </c>
      <c r="BT156" s="2" t="str">
        <f>VLOOKUP($A:$A,'9-Dünya Yıllar İthaları Birim F'!$A:$N,5,0)</f>
        <v>US Dollar/Tons</v>
      </c>
      <c r="BU156" s="2">
        <f>VLOOKUP($A:$A,'9-Dünya Yıllar İthaları Birim F'!$A:$N,6,0)</f>
        <v>0</v>
      </c>
      <c r="BV156" s="2">
        <f>VLOOKUP($A:$A,'9-Dünya Yıllar İthaları Birim F'!$A:$N,7,0)</f>
        <v>0</v>
      </c>
      <c r="BW156" s="2">
        <f>VLOOKUP($A:$A,'9-Dünya Yıllar İthaları Birim F'!$A:$N,8,0)</f>
        <v>25000</v>
      </c>
      <c r="BX156" s="2" t="str">
        <f>VLOOKUP($A:$A,'9-Dünya Yıllar İthaları Birim F'!$A:$N,9,0)</f>
        <v>US Dollar/Tons</v>
      </c>
      <c r="BY156" s="2">
        <f>VLOOKUP($A:$A,'9-Dünya Yıllar İthaları Birim F'!$A:$N,10,0)</f>
        <v>25000</v>
      </c>
      <c r="BZ156" s="2" t="str">
        <f>VLOOKUP($A:$A,'9-Dünya Yıllar İthaları Birim F'!$A:$N,11,0)</f>
        <v>US Dollar/Tons</v>
      </c>
      <c r="CA156" s="2">
        <f>VLOOKUP($A:$A,'9-Dünya Yıllar İthaları Birim F'!$A:$N,12,0)</f>
        <v>25</v>
      </c>
      <c r="CB156" s="2">
        <f>VLOOKUP($A:$A,'9-Dünya Yıllar İthaları Birim F'!$A:$N,13,0)</f>
        <v>1</v>
      </c>
      <c r="CC156" s="2" t="str">
        <f>VLOOKUP($A:$A,'9-Dünya Yıllar İthaları Birim F'!$A:$N,14,0)</f>
        <v>Tons</v>
      </c>
    </row>
    <row r="157" spans="1:81" x14ac:dyDescent="0.3">
      <c r="A157" s="6" t="s">
        <v>166</v>
      </c>
      <c r="B157" s="11"/>
      <c r="C157" s="11"/>
      <c r="D157" s="11"/>
      <c r="E157" s="14">
        <v>11</v>
      </c>
      <c r="F157" s="52">
        <v>24</v>
      </c>
      <c r="G157" s="52">
        <f t="shared" si="4"/>
        <v>118.18181818181819</v>
      </c>
      <c r="H157" s="52">
        <f t="shared" si="5"/>
        <v>1.9119088019501468E-3</v>
      </c>
      <c r="I157" s="9" t="e">
        <f>VLOOKUP($A:$A,'2-Dünya Çeyrek Yıllar İthalatı'!$A:$G,2,0)</f>
        <v>#N/A</v>
      </c>
      <c r="J157" s="9" t="e">
        <f>VLOOKUP($A:$A,'2-Dünya Çeyrek Yıllar İthalatı'!$A:$G,3,0)</f>
        <v>#N/A</v>
      </c>
      <c r="K157" s="9" t="e">
        <f>VLOOKUP($A:$A,'2-Dünya Çeyrek Yıllar İthalatı'!$A:$G,4,0)</f>
        <v>#N/A</v>
      </c>
      <c r="L157" s="9" t="e">
        <f>VLOOKUP($A:$A,'2-Dünya Çeyrek Yıllar İthalatı'!$A:$G,5,0)</f>
        <v>#N/A</v>
      </c>
      <c r="M157" s="10" t="e">
        <f>VLOOKUP($A:$A,'2-Dünya Çeyrek Yıllar İthalatı'!$A:$G,6,0)</f>
        <v>#N/A</v>
      </c>
      <c r="N157" s="10" t="e">
        <f>VLOOKUP($A:$A,'2-Dünya Çeyrek Yıllar İthalatı'!$A:$G,7,0)</f>
        <v>#N/A</v>
      </c>
      <c r="O157" s="6">
        <f>VLOOKUP($A:$A,'3-Türkiye İhracat Göstergeleri'!$A:$P,2,0)</f>
        <v>0</v>
      </c>
      <c r="P157" s="25">
        <f>VLOOKUP($A:$A,'3-Türkiye İhracat Göstergeleri'!$A:$P,3,0)</f>
        <v>0</v>
      </c>
      <c r="Q157" s="25">
        <f>VLOOKUP($A:$A,'3-Türkiye İhracat Göstergeleri'!$A:$P,4,0)</f>
        <v>0</v>
      </c>
      <c r="R157" s="25">
        <f>VLOOKUP($A:$A,'3-Türkiye İhracat Göstergeleri'!$A:$P,5,0)</f>
        <v>0</v>
      </c>
      <c r="S157" s="25">
        <f>VLOOKUP($A:$A,'3-Türkiye İhracat Göstergeleri'!$A:$P,6,0)</f>
        <v>0</v>
      </c>
      <c r="T157" s="25">
        <f>VLOOKUP($A:$A,'3-Türkiye İhracat Göstergeleri'!$A:$P,7,0)</f>
        <v>0</v>
      </c>
      <c r="U157" s="25">
        <f>VLOOKUP($A:$A,'3-Türkiye İhracat Göstergeleri'!$A:$P,8,0)</f>
        <v>0</v>
      </c>
      <c r="V157" s="25">
        <f>VLOOKUP($A:$A,'3-Türkiye İhracat Göstergeleri'!$A:$P,9,0)</f>
        <v>0</v>
      </c>
      <c r="W157" s="25">
        <f>VLOOKUP($A:$A,'3-Türkiye İhracat Göstergeleri'!$A:$P,10,0)</f>
        <v>0</v>
      </c>
      <c r="X157" s="25">
        <f>VLOOKUP($A:$A,'3-Türkiye İhracat Göstergeleri'!$A:$P,11,0)</f>
        <v>154</v>
      </c>
      <c r="Y157" s="25">
        <f>VLOOKUP($A:$A,'3-Türkiye İhracat Göstergeleri'!$A:$P,12,0)</f>
        <v>1.911901186573674E-3</v>
      </c>
      <c r="Z157" s="25">
        <f>VLOOKUP($A:$A,'3-Türkiye İhracat Göstergeleri'!$A:$P,13,0)</f>
        <v>0</v>
      </c>
      <c r="AA157" s="25">
        <f>VLOOKUP($A:$A,'3-Türkiye İhracat Göstergeleri'!$A:$P,14,0)</f>
        <v>13552</v>
      </c>
      <c r="AB157" s="25">
        <f>VLOOKUP($A:$A,'3-Türkiye İhracat Göstergeleri'!$A:$P,15,0)</f>
        <v>1</v>
      </c>
      <c r="AC157" s="25">
        <f>VLOOKUP($A:$A,'3-Türkiye İhracat Göstergeleri'!$A:$P,16,0)</f>
        <v>0</v>
      </c>
      <c r="AD157" s="41">
        <f>VLOOKUP($A:$A,'4-Dünya İthalat Göstergeleri'!$A:$M,2,0)</f>
        <v>24</v>
      </c>
      <c r="AE157" s="29">
        <f>VLOOKUP($A:$A,'4-Dünya İthalat Göstergeleri'!$A:$M,3,0)</f>
        <v>-24</v>
      </c>
      <c r="AF157" s="41">
        <f>VLOOKUP($A:$A,'4-Dünya İthalat Göstergeleri'!$A:$M,4,0)</f>
        <v>12</v>
      </c>
      <c r="AG157" s="41" t="str">
        <f>VLOOKUP($A:$A,'4-Dünya İthalat Göstergeleri'!$A:$M,5,0)</f>
        <v>Tons</v>
      </c>
      <c r="AH157" s="41">
        <f>VLOOKUP($A:$A,'4-Dünya İthalat Göstergeleri'!$A:$M,6,0)</f>
        <v>2000</v>
      </c>
      <c r="AI157" s="41">
        <f>VLOOKUP($A:$A,'4-Dünya İthalat Göstergeleri'!$A:$M,7,0)</f>
        <v>0</v>
      </c>
      <c r="AJ157" s="41">
        <f>VLOOKUP($A:$A,'4-Dünya İthalat Göstergeleri'!$A:$M,8,0)</f>
        <v>0</v>
      </c>
      <c r="AK157" s="41">
        <f>VLOOKUP($A:$A,'4-Dünya İthalat Göstergeleri'!$A:$M,9,0)</f>
        <v>123</v>
      </c>
      <c r="AL157" s="41">
        <f>VLOOKUP($A:$A,'4-Dünya İthalat Göstergeleri'!$A:$M,10,0)</f>
        <v>1.911901186573674E-3</v>
      </c>
      <c r="AM157" s="41">
        <f>VLOOKUP($A:$A,'4-Dünya İthalat Göstergeleri'!$A:$M,11,0)</f>
        <v>13552</v>
      </c>
      <c r="AN157" s="41">
        <f>VLOOKUP($A:$A,'4-Dünya İthalat Göstergeleri'!$A:$M,12,0)</f>
        <v>1</v>
      </c>
      <c r="AO157" s="41" t="str">
        <f>VLOOKUP($A:$A,'4-Dünya İthalat Göstergeleri'!$A:$M,13,0)</f>
        <v>...</v>
      </c>
      <c r="AP157" s="9" t="e">
        <f>VLOOKUP($A:$A,'5-Dünya Yıllar İhracatı'!$A:$H,2,0)</f>
        <v>#N/A</v>
      </c>
      <c r="AQ157" s="9" t="e">
        <f>VLOOKUP($A:$A,'5-Dünya Yıllar İhracatı'!$A:$H,3,0)</f>
        <v>#N/A</v>
      </c>
      <c r="AR157" s="9" t="e">
        <f>VLOOKUP($A:$A,'5-Dünya Yıllar İhracatı'!$A:$H,4,0)</f>
        <v>#N/A</v>
      </c>
      <c r="AS157" s="9" t="e">
        <f>VLOOKUP($A:$A,'5-Dünya Yıllar İhracatı'!$A:$H,5,0)</f>
        <v>#N/A</v>
      </c>
      <c r="AT157" s="10" t="e">
        <f>VLOOKUP($A:$A,'5-Dünya Yıllar İhracatı'!$A:$H,6,0)</f>
        <v>#N/A</v>
      </c>
      <c r="AU157" s="10" t="e">
        <f>VLOOKUP($A:$A,'5-Dünya Yıllar İhracatı'!$A:$H,7,0)</f>
        <v>#N/A</v>
      </c>
      <c r="AV157" s="10" t="e">
        <f>VLOOKUP($A:$A,'5-Dünya Yıllar İhracatı'!$A:$H,8,0)</f>
        <v>#N/A</v>
      </c>
      <c r="AW157" s="9" t="e">
        <f>VLOOKUP($A:$A,'6-Türkiye Yıllar İhracatı'!$A:$H,2,0)</f>
        <v>#N/A</v>
      </c>
      <c r="AX157" s="9" t="e">
        <f>VLOOKUP($A:$A,'6-Türkiye Yıllar İhracatı'!$A:$H,3,0)</f>
        <v>#N/A</v>
      </c>
      <c r="AY157" s="9" t="e">
        <f>VLOOKUP($A:$A,'6-Türkiye Yıllar İhracatı'!$A:$H,4,0)</f>
        <v>#N/A</v>
      </c>
      <c r="AZ157" s="9" t="e">
        <f>VLOOKUP($A:$A,'6-Türkiye Yıllar İhracatı'!$A:$H,5,0)</f>
        <v>#N/A</v>
      </c>
      <c r="BA157" s="10" t="e">
        <f>VLOOKUP($A:$A,'6-Türkiye Yıllar İhracatı'!$A:$H,6,0)</f>
        <v>#N/A</v>
      </c>
      <c r="BB157" s="9" t="e">
        <f>VLOOKUP($A:$A,'6-Türkiye Yıllar İhracatı'!$A:$H,7,0)</f>
        <v>#N/A</v>
      </c>
      <c r="BC157" s="10" t="e">
        <f>VLOOKUP($A:$A,'6-Türkiye Yıllar İhracatı'!$A:$H,8,0)</f>
        <v>#N/A</v>
      </c>
      <c r="BD157" s="11" t="e">
        <f>VLOOKUP($A:$A,'7-Türkiye Çeyrek Yıllar İhracat'!$A:$G,2,0)</f>
        <v>#N/A</v>
      </c>
      <c r="BE157" s="11" t="e">
        <f>VLOOKUP($A:$A,'7-Türkiye Çeyrek Yıllar İhracat'!$A:$G,3,0)</f>
        <v>#N/A</v>
      </c>
      <c r="BF157" s="11" t="e">
        <f>VLOOKUP($A:$A,'7-Türkiye Çeyrek Yıllar İhracat'!$A:$G,4,0)</f>
        <v>#N/A</v>
      </c>
      <c r="BG157" s="11" t="e">
        <f>VLOOKUP($A:$A,'7-Türkiye Çeyrek Yıllar İhracat'!$A:$G,5,0)</f>
        <v>#N/A</v>
      </c>
      <c r="BH157" s="12" t="e">
        <f>VLOOKUP($A:$A,'7-Türkiye Çeyrek Yıllar İhracat'!$A:$G,6,0)</f>
        <v>#N/A</v>
      </c>
      <c r="BI157" s="12" t="e">
        <f>VLOOKUP($A:$A,'7-Türkiye Çeyrek Yıllar İhracat'!$A:$G,7,0)</f>
        <v>#N/A</v>
      </c>
      <c r="BJ157" s="9" t="e">
        <f>VLOOKUP($A:$A,'8-Türkiye Yıllar İhracat Birim '!$A:$H,2,0)</f>
        <v>#N/A</v>
      </c>
      <c r="BK157" s="9" t="e">
        <f>VLOOKUP($A:$A,'8-Türkiye Yıllar İhracat Birim '!$A:$H,3,0)</f>
        <v>#N/A</v>
      </c>
      <c r="BL157" s="9" t="e">
        <f>VLOOKUP($A:$A,'8-Türkiye Yıllar İhracat Birim '!$A:$H,4,0)</f>
        <v>#N/A</v>
      </c>
      <c r="BM157" s="9" t="e">
        <f>VLOOKUP($A:$A,'8-Türkiye Yıllar İhracat Birim '!$A:$H,5,0)</f>
        <v>#N/A</v>
      </c>
      <c r="BN157" s="9" t="e">
        <f>VLOOKUP($A:$A,'8-Türkiye Yıllar İhracat Birim '!$A:$H,6,0)</f>
        <v>#N/A</v>
      </c>
      <c r="BO157" s="9" t="e">
        <f>VLOOKUP($A:$A,'8-Türkiye Yıllar İhracat Birim '!$A:$H,7,0)</f>
        <v>#N/A</v>
      </c>
      <c r="BP157" s="10" t="e">
        <f>VLOOKUP($A:$A,'8-Türkiye Yıllar İhracat Birim '!$A:$H,8,0)</f>
        <v>#N/A</v>
      </c>
      <c r="BQ157" s="2">
        <f>VLOOKUP($A:$A,'9-Dünya Yıllar İthaları Birim F'!$A:$N,2,0)</f>
        <v>0</v>
      </c>
      <c r="BR157" s="2">
        <f>VLOOKUP($A:$A,'9-Dünya Yıllar İthaları Birim F'!$A:$N,3,0)</f>
        <v>0</v>
      </c>
      <c r="BS157" s="2">
        <f>VLOOKUP($A:$A,'9-Dünya Yıllar İthaları Birim F'!$A:$N,4,0)</f>
        <v>0</v>
      </c>
      <c r="BT157" s="2">
        <f>VLOOKUP($A:$A,'9-Dünya Yıllar İthaları Birim F'!$A:$N,5,0)</f>
        <v>0</v>
      </c>
      <c r="BU157" s="2">
        <f>VLOOKUP($A:$A,'9-Dünya Yıllar İthaları Birim F'!$A:$N,6,0)</f>
        <v>0</v>
      </c>
      <c r="BV157" s="2">
        <f>VLOOKUP($A:$A,'9-Dünya Yıllar İthaları Birim F'!$A:$N,7,0)</f>
        <v>0</v>
      </c>
      <c r="BW157" s="2">
        <f>VLOOKUP($A:$A,'9-Dünya Yıllar İthaları Birim F'!$A:$N,8,0)</f>
        <v>1571</v>
      </c>
      <c r="BX157" s="2" t="str">
        <f>VLOOKUP($A:$A,'9-Dünya Yıllar İthaları Birim F'!$A:$N,9,0)</f>
        <v>US Dollar/Tons</v>
      </c>
      <c r="BY157" s="2">
        <f>VLOOKUP($A:$A,'9-Dünya Yıllar İthaları Birim F'!$A:$N,10,0)</f>
        <v>2000</v>
      </c>
      <c r="BZ157" s="2" t="str">
        <f>VLOOKUP($A:$A,'9-Dünya Yıllar İthaları Birim F'!$A:$N,11,0)</f>
        <v>US Dollar/Tons</v>
      </c>
      <c r="CA157" s="2">
        <f>VLOOKUP($A:$A,'9-Dünya Yıllar İthaları Birim F'!$A:$N,12,0)</f>
        <v>24</v>
      </c>
      <c r="CB157" s="2">
        <f>VLOOKUP($A:$A,'9-Dünya Yıllar İthaları Birim F'!$A:$N,13,0)</f>
        <v>12</v>
      </c>
      <c r="CC157" s="2" t="str">
        <f>VLOOKUP($A:$A,'9-Dünya Yıllar İthaları Birim F'!$A:$N,14,0)</f>
        <v>Tons</v>
      </c>
    </row>
    <row r="158" spans="1:81" x14ac:dyDescent="0.3">
      <c r="A158" s="8" t="s">
        <v>167</v>
      </c>
      <c r="B158" s="9">
        <v>6</v>
      </c>
      <c r="C158" s="9">
        <v>0</v>
      </c>
      <c r="D158" s="9">
        <v>2</v>
      </c>
      <c r="E158" s="9">
        <v>4</v>
      </c>
      <c r="F158" s="49">
        <v>21</v>
      </c>
      <c r="G158" s="49">
        <f t="shared" si="4"/>
        <v>425</v>
      </c>
      <c r="H158" s="49">
        <f t="shared" si="5"/>
        <v>1.6729202017063784E-3</v>
      </c>
      <c r="I158" s="11" t="e">
        <f>VLOOKUP($A:$A,'2-Dünya Çeyrek Yıllar İthalatı'!$A:$G,2,0)</f>
        <v>#N/A</v>
      </c>
      <c r="J158" s="11" t="e">
        <f>VLOOKUP($A:$A,'2-Dünya Çeyrek Yıllar İthalatı'!$A:$G,3,0)</f>
        <v>#N/A</v>
      </c>
      <c r="K158" s="11" t="e">
        <f>VLOOKUP($A:$A,'2-Dünya Çeyrek Yıllar İthalatı'!$A:$G,4,0)</f>
        <v>#N/A</v>
      </c>
      <c r="L158" s="11" t="e">
        <f>VLOOKUP($A:$A,'2-Dünya Çeyrek Yıllar İthalatı'!$A:$G,5,0)</f>
        <v>#N/A</v>
      </c>
      <c r="M158" s="12" t="e">
        <f>VLOOKUP($A:$A,'2-Dünya Çeyrek Yıllar İthalatı'!$A:$G,6,0)</f>
        <v>#N/A</v>
      </c>
      <c r="N158" s="12" t="e">
        <f>VLOOKUP($A:$A,'2-Dünya Çeyrek Yıllar İthalatı'!$A:$G,7,0)</f>
        <v>#N/A</v>
      </c>
      <c r="O158" s="8">
        <f>VLOOKUP($A:$A,'3-Türkiye İhracat Göstergeleri'!$A:$P,2,0)</f>
        <v>0</v>
      </c>
      <c r="P158" s="27">
        <f>VLOOKUP($A:$A,'3-Türkiye İhracat Göstergeleri'!$A:$P,3,0)</f>
        <v>0</v>
      </c>
      <c r="Q158" s="27">
        <f>VLOOKUP($A:$A,'3-Türkiye İhracat Göstergeleri'!$A:$P,4,0)</f>
        <v>0</v>
      </c>
      <c r="R158" s="27">
        <f>VLOOKUP($A:$A,'3-Türkiye İhracat Göstergeleri'!$A:$P,5,0)</f>
        <v>0</v>
      </c>
      <c r="S158" s="27">
        <f>VLOOKUP($A:$A,'3-Türkiye İhracat Göstergeleri'!$A:$P,6,0)</f>
        <v>0</v>
      </c>
      <c r="T158" s="27">
        <f>VLOOKUP($A:$A,'3-Türkiye İhracat Göstergeleri'!$A:$P,7,0)</f>
        <v>0</v>
      </c>
      <c r="U158" s="27">
        <f>VLOOKUP($A:$A,'3-Türkiye İhracat Göstergeleri'!$A:$P,8,0)</f>
        <v>0</v>
      </c>
      <c r="V158" s="27">
        <f>VLOOKUP($A:$A,'3-Türkiye İhracat Göstergeleri'!$A:$P,9,0)</f>
        <v>0</v>
      </c>
      <c r="W158" s="27">
        <f>VLOOKUP($A:$A,'3-Türkiye İhracat Göstergeleri'!$A:$P,10,0)</f>
        <v>0</v>
      </c>
      <c r="X158" s="27">
        <f>VLOOKUP($A:$A,'3-Türkiye İhracat Göstergeleri'!$A:$P,11,0)</f>
        <v>155</v>
      </c>
      <c r="Y158" s="27">
        <f>VLOOKUP($A:$A,'3-Türkiye İhracat Göstergeleri'!$A:$P,12,0)</f>
        <v>1.6729135382519647E-3</v>
      </c>
      <c r="Z158" s="27">
        <f>VLOOKUP($A:$A,'3-Türkiye İhracat Göstergeleri'!$A:$P,13,0)</f>
        <v>46</v>
      </c>
      <c r="AA158" s="27">
        <f>VLOOKUP($A:$A,'3-Türkiye İhracat Göstergeleri'!$A:$P,14,0)</f>
        <v>5895</v>
      </c>
      <c r="AB158" s="27">
        <f>VLOOKUP($A:$A,'3-Türkiye İhracat Göstergeleri'!$A:$P,15,0)</f>
        <v>1</v>
      </c>
      <c r="AC158" s="27">
        <f>VLOOKUP($A:$A,'3-Türkiye İhracat Göstergeleri'!$A:$P,16,0)</f>
        <v>10</v>
      </c>
      <c r="AD158" s="38">
        <f>VLOOKUP($A:$A,'4-Dünya İthalat Göstergeleri'!$A:$M,2,0)</f>
        <v>21</v>
      </c>
      <c r="AE158" s="28">
        <f>VLOOKUP($A:$A,'4-Dünya İthalat Göstergeleri'!$A:$M,3,0)</f>
        <v>-21</v>
      </c>
      <c r="AF158" s="38">
        <f>VLOOKUP($A:$A,'4-Dünya İthalat Göstergeleri'!$A:$M,4,0)</f>
        <v>9</v>
      </c>
      <c r="AG158" s="38" t="str">
        <f>VLOOKUP($A:$A,'4-Dünya İthalat Göstergeleri'!$A:$M,5,0)</f>
        <v>Tons</v>
      </c>
      <c r="AH158" s="38">
        <f>VLOOKUP($A:$A,'4-Dünya İthalat Göstergeleri'!$A:$M,6,0)</f>
        <v>2333</v>
      </c>
      <c r="AI158" s="38">
        <f>VLOOKUP($A:$A,'4-Dünya İthalat Göstergeleri'!$A:$M,7,0)</f>
        <v>46</v>
      </c>
      <c r="AJ158" s="38">
        <f>VLOOKUP($A:$A,'4-Dünya İthalat Göstergeleri'!$A:$M,8,0)</f>
        <v>73</v>
      </c>
      <c r="AK158" s="38">
        <f>VLOOKUP($A:$A,'4-Dünya İthalat Göstergeleri'!$A:$M,9,0)</f>
        <v>425</v>
      </c>
      <c r="AL158" s="38">
        <f>VLOOKUP($A:$A,'4-Dünya İthalat Göstergeleri'!$A:$M,10,0)</f>
        <v>1.6729135382519647E-3</v>
      </c>
      <c r="AM158" s="38">
        <f>VLOOKUP($A:$A,'4-Dünya İthalat Göstergeleri'!$A:$M,11,0)</f>
        <v>5895</v>
      </c>
      <c r="AN158" s="38">
        <f>VLOOKUP($A:$A,'4-Dünya İthalat Göstergeleri'!$A:$M,12,0)</f>
        <v>1</v>
      </c>
      <c r="AO158" s="38">
        <f>VLOOKUP($A:$A,'4-Dünya İthalat Göstergeleri'!$A:$M,13,0)</f>
        <v>10</v>
      </c>
      <c r="AP158" s="11" t="e">
        <f>VLOOKUP($A:$A,'5-Dünya Yıllar İhracatı'!$A:$H,2,0)</f>
        <v>#N/A</v>
      </c>
      <c r="AQ158" s="11" t="e">
        <f>VLOOKUP($A:$A,'5-Dünya Yıllar İhracatı'!$A:$H,3,0)</f>
        <v>#N/A</v>
      </c>
      <c r="AR158" s="11" t="e">
        <f>VLOOKUP($A:$A,'5-Dünya Yıllar İhracatı'!$A:$H,4,0)</f>
        <v>#N/A</v>
      </c>
      <c r="AS158" s="11" t="e">
        <f>VLOOKUP($A:$A,'5-Dünya Yıllar İhracatı'!$A:$H,5,0)</f>
        <v>#N/A</v>
      </c>
      <c r="AT158" s="12" t="e">
        <f>VLOOKUP($A:$A,'5-Dünya Yıllar İhracatı'!$A:$H,6,0)</f>
        <v>#N/A</v>
      </c>
      <c r="AU158" s="12" t="e">
        <f>VLOOKUP($A:$A,'5-Dünya Yıllar İhracatı'!$A:$H,7,0)</f>
        <v>#N/A</v>
      </c>
      <c r="AV158" s="12" t="e">
        <f>VLOOKUP($A:$A,'5-Dünya Yıllar İhracatı'!$A:$H,8,0)</f>
        <v>#N/A</v>
      </c>
      <c r="AW158" s="11" t="e">
        <f>VLOOKUP($A:$A,'6-Türkiye Yıllar İhracatı'!$A:$H,2,0)</f>
        <v>#N/A</v>
      </c>
      <c r="AX158" s="11" t="e">
        <f>VLOOKUP($A:$A,'6-Türkiye Yıllar İhracatı'!$A:$H,3,0)</f>
        <v>#N/A</v>
      </c>
      <c r="AY158" s="11" t="e">
        <f>VLOOKUP($A:$A,'6-Türkiye Yıllar İhracatı'!$A:$H,4,0)</f>
        <v>#N/A</v>
      </c>
      <c r="AZ158" s="11" t="e">
        <f>VLOOKUP($A:$A,'6-Türkiye Yıllar İhracatı'!$A:$H,5,0)</f>
        <v>#N/A</v>
      </c>
      <c r="BA158" s="12" t="e">
        <f>VLOOKUP($A:$A,'6-Türkiye Yıllar İhracatı'!$A:$H,6,0)</f>
        <v>#N/A</v>
      </c>
      <c r="BB158" s="11" t="e">
        <f>VLOOKUP($A:$A,'6-Türkiye Yıllar İhracatı'!$A:$H,7,0)</f>
        <v>#N/A</v>
      </c>
      <c r="BC158" s="12" t="e">
        <f>VLOOKUP($A:$A,'6-Türkiye Yıllar İhracatı'!$A:$H,8,0)</f>
        <v>#N/A</v>
      </c>
      <c r="BD158" s="9" t="e">
        <f>VLOOKUP($A:$A,'7-Türkiye Çeyrek Yıllar İhracat'!$A:$G,2,0)</f>
        <v>#N/A</v>
      </c>
      <c r="BE158" s="9" t="e">
        <f>VLOOKUP($A:$A,'7-Türkiye Çeyrek Yıllar İhracat'!$A:$G,3,0)</f>
        <v>#N/A</v>
      </c>
      <c r="BF158" s="9" t="e">
        <f>VLOOKUP($A:$A,'7-Türkiye Çeyrek Yıllar İhracat'!$A:$G,4,0)</f>
        <v>#N/A</v>
      </c>
      <c r="BG158" s="9" t="e">
        <f>VLOOKUP($A:$A,'7-Türkiye Çeyrek Yıllar İhracat'!$A:$G,5,0)</f>
        <v>#N/A</v>
      </c>
      <c r="BH158" s="10" t="e">
        <f>VLOOKUP($A:$A,'7-Türkiye Çeyrek Yıllar İhracat'!$A:$G,6,0)</f>
        <v>#N/A</v>
      </c>
      <c r="BI158" s="12" t="e">
        <f>VLOOKUP($A:$A,'7-Türkiye Çeyrek Yıllar İhracat'!$A:$G,7,0)</f>
        <v>#N/A</v>
      </c>
      <c r="BJ158" s="11" t="e">
        <f>VLOOKUP($A:$A,'8-Türkiye Yıllar İhracat Birim '!$A:$H,2,0)</f>
        <v>#N/A</v>
      </c>
      <c r="BK158" s="11" t="e">
        <f>VLOOKUP($A:$A,'8-Türkiye Yıllar İhracat Birim '!$A:$H,3,0)</f>
        <v>#N/A</v>
      </c>
      <c r="BL158" s="11" t="e">
        <f>VLOOKUP($A:$A,'8-Türkiye Yıllar İhracat Birim '!$A:$H,4,0)</f>
        <v>#N/A</v>
      </c>
      <c r="BM158" s="11" t="e">
        <f>VLOOKUP($A:$A,'8-Türkiye Yıllar İhracat Birim '!$A:$H,5,0)</f>
        <v>#N/A</v>
      </c>
      <c r="BN158" s="11" t="e">
        <f>VLOOKUP($A:$A,'8-Türkiye Yıllar İhracat Birim '!$A:$H,6,0)</f>
        <v>#N/A</v>
      </c>
      <c r="BO158" s="11" t="e">
        <f>VLOOKUP($A:$A,'8-Türkiye Yıllar İhracat Birim '!$A:$H,7,0)</f>
        <v>#N/A</v>
      </c>
      <c r="BP158" s="12" t="e">
        <f>VLOOKUP($A:$A,'8-Türkiye Yıllar İhracat Birim '!$A:$H,8,0)</f>
        <v>#N/A</v>
      </c>
      <c r="BQ158" s="2">
        <f>VLOOKUP($A:$A,'9-Dünya Yıllar İthaları Birim F'!$A:$N,2,0)</f>
        <v>6000</v>
      </c>
      <c r="BR158" s="2" t="str">
        <f>VLOOKUP($A:$A,'9-Dünya Yıllar İthaları Birim F'!$A:$N,3,0)</f>
        <v>US Dollar/Tons</v>
      </c>
      <c r="BS158" s="2">
        <f>VLOOKUP($A:$A,'9-Dünya Yıllar İthaları Birim F'!$A:$N,4,0)</f>
        <v>0</v>
      </c>
      <c r="BT158" s="2">
        <f>VLOOKUP($A:$A,'9-Dünya Yıllar İthaları Birim F'!$A:$N,5,0)</f>
        <v>0</v>
      </c>
      <c r="BU158" s="2">
        <f>VLOOKUP($A:$A,'9-Dünya Yıllar İthaları Birim F'!$A:$N,6,0)</f>
        <v>2000</v>
      </c>
      <c r="BV158" s="2" t="str">
        <f>VLOOKUP($A:$A,'9-Dünya Yıllar İthaları Birim F'!$A:$N,7,0)</f>
        <v>US Dollar/Tons</v>
      </c>
      <c r="BW158" s="2">
        <f>VLOOKUP($A:$A,'9-Dünya Yıllar İthaları Birim F'!$A:$N,8,0)</f>
        <v>0</v>
      </c>
      <c r="BX158" s="2" t="str">
        <f>VLOOKUP($A:$A,'9-Dünya Yıllar İthaları Birim F'!$A:$N,9,0)</f>
        <v>US Dollar/Tons</v>
      </c>
      <c r="BY158" s="2">
        <f>VLOOKUP($A:$A,'9-Dünya Yıllar İthaları Birim F'!$A:$N,10,0)</f>
        <v>2333</v>
      </c>
      <c r="BZ158" s="2" t="str">
        <f>VLOOKUP($A:$A,'9-Dünya Yıllar İthaları Birim F'!$A:$N,11,0)</f>
        <v>US Dollar/Tons</v>
      </c>
      <c r="CA158" s="2">
        <f>VLOOKUP($A:$A,'9-Dünya Yıllar İthaları Birim F'!$A:$N,12,0)</f>
        <v>21</v>
      </c>
      <c r="CB158" s="2">
        <f>VLOOKUP($A:$A,'9-Dünya Yıllar İthaları Birim F'!$A:$N,13,0)</f>
        <v>9</v>
      </c>
      <c r="CC158" s="2" t="str">
        <f>VLOOKUP($A:$A,'9-Dünya Yıllar İthaları Birim F'!$A:$N,14,0)</f>
        <v>Tons</v>
      </c>
    </row>
    <row r="159" spans="1:81" x14ac:dyDescent="0.3">
      <c r="A159" s="6" t="s">
        <v>168</v>
      </c>
      <c r="B159" s="14">
        <v>4056</v>
      </c>
      <c r="C159" s="14">
        <v>4472</v>
      </c>
      <c r="D159" s="14">
        <v>73</v>
      </c>
      <c r="E159" s="14">
        <v>176</v>
      </c>
      <c r="F159" s="52">
        <v>21</v>
      </c>
      <c r="G159" s="52">
        <f t="shared" si="4"/>
        <v>-88.068181818181827</v>
      </c>
      <c r="H159" s="52">
        <f t="shared" si="5"/>
        <v>1.6729202017063784E-3</v>
      </c>
      <c r="I159" s="9" t="e">
        <f>VLOOKUP($A:$A,'2-Dünya Çeyrek Yıllar İthalatı'!$A:$G,2,0)</f>
        <v>#N/A</v>
      </c>
      <c r="J159" s="9" t="e">
        <f>VLOOKUP($A:$A,'2-Dünya Çeyrek Yıllar İthalatı'!$A:$G,3,0)</f>
        <v>#N/A</v>
      </c>
      <c r="K159" s="9" t="e">
        <f>VLOOKUP($A:$A,'2-Dünya Çeyrek Yıllar İthalatı'!$A:$G,4,0)</f>
        <v>#N/A</v>
      </c>
      <c r="L159" s="9" t="e">
        <f>VLOOKUP($A:$A,'2-Dünya Çeyrek Yıllar İthalatı'!$A:$G,5,0)</f>
        <v>#N/A</v>
      </c>
      <c r="M159" s="10" t="e">
        <f>VLOOKUP($A:$A,'2-Dünya Çeyrek Yıllar İthalatı'!$A:$G,6,0)</f>
        <v>#N/A</v>
      </c>
      <c r="N159" s="10" t="e">
        <f>VLOOKUP($A:$A,'2-Dünya Çeyrek Yıllar İthalatı'!$A:$G,7,0)</f>
        <v>#N/A</v>
      </c>
      <c r="O159" s="6">
        <f>VLOOKUP($A:$A,'3-Türkiye İhracat Göstergeleri'!$A:$P,2,0)</f>
        <v>0</v>
      </c>
      <c r="P159" s="25">
        <f>VLOOKUP($A:$A,'3-Türkiye İhracat Göstergeleri'!$A:$P,3,0)</f>
        <v>0</v>
      </c>
      <c r="Q159" s="25">
        <f>VLOOKUP($A:$A,'3-Türkiye İhracat Göstergeleri'!$A:$P,4,0)</f>
        <v>0</v>
      </c>
      <c r="R159" s="25">
        <f>VLOOKUP($A:$A,'3-Türkiye İhracat Göstergeleri'!$A:$P,5,0)</f>
        <v>0</v>
      </c>
      <c r="S159" s="25">
        <f>VLOOKUP($A:$A,'3-Türkiye İhracat Göstergeleri'!$A:$P,6,0)</f>
        <v>0</v>
      </c>
      <c r="T159" s="25">
        <f>VLOOKUP($A:$A,'3-Türkiye İhracat Göstergeleri'!$A:$P,7,0)</f>
        <v>0</v>
      </c>
      <c r="U159" s="25">
        <f>VLOOKUP($A:$A,'3-Türkiye İhracat Göstergeleri'!$A:$P,8,0)</f>
        <v>0</v>
      </c>
      <c r="V159" s="25">
        <f>VLOOKUP($A:$A,'3-Türkiye İhracat Göstergeleri'!$A:$P,9,0)</f>
        <v>0</v>
      </c>
      <c r="W159" s="25">
        <f>VLOOKUP($A:$A,'3-Türkiye İhracat Göstergeleri'!$A:$P,10,0)</f>
        <v>0</v>
      </c>
      <c r="X159" s="25">
        <f>VLOOKUP($A:$A,'3-Türkiye İhracat Göstergeleri'!$A:$P,11,0)</f>
        <v>157</v>
      </c>
      <c r="Y159" s="25">
        <f>VLOOKUP($A:$A,'3-Türkiye İhracat Göstergeleri'!$A:$P,12,0)</f>
        <v>1.6729135382519647E-3</v>
      </c>
      <c r="Z159" s="25">
        <f>VLOOKUP($A:$A,'3-Türkiye İhracat Göstergeleri'!$A:$P,13,0)</f>
        <v>-75</v>
      </c>
      <c r="AA159" s="25">
        <f>VLOOKUP($A:$A,'3-Türkiye İhracat Göstergeleri'!$A:$P,14,0)</f>
        <v>0</v>
      </c>
      <c r="AB159" s="25" t="str">
        <f>VLOOKUP($A:$A,'3-Türkiye İhracat Göstergeleri'!$A:$P,15,0)</f>
        <v>0.83</v>
      </c>
      <c r="AC159" s="25">
        <f>VLOOKUP($A:$A,'3-Türkiye İhracat Göstergeleri'!$A:$P,16,0)</f>
        <v>0</v>
      </c>
      <c r="AD159" s="25">
        <f>VLOOKUP($A:$A,'4-Dünya İthalat Göstergeleri'!$A:$M,2,0)</f>
        <v>21</v>
      </c>
      <c r="AE159" s="29">
        <f>VLOOKUP($A:$A,'4-Dünya İthalat Göstergeleri'!$A:$M,3,0)</f>
        <v>-21</v>
      </c>
      <c r="AF159" s="25">
        <f>VLOOKUP($A:$A,'4-Dünya İthalat Göstergeleri'!$A:$M,4,0)</f>
        <v>6</v>
      </c>
      <c r="AG159" s="25" t="str">
        <f>VLOOKUP($A:$A,'4-Dünya İthalat Göstergeleri'!$A:$M,5,0)</f>
        <v>Tons</v>
      </c>
      <c r="AH159" s="25">
        <f>VLOOKUP($A:$A,'4-Dünya İthalat Göstergeleri'!$A:$M,6,0)</f>
        <v>3500</v>
      </c>
      <c r="AI159" s="25">
        <f>VLOOKUP($A:$A,'4-Dünya İthalat Göstergeleri'!$A:$M,7,0)</f>
        <v>-75</v>
      </c>
      <c r="AJ159" s="25">
        <f>VLOOKUP($A:$A,'4-Dünya İthalat Göstergeleri'!$A:$M,8,0)</f>
        <v>-2</v>
      </c>
      <c r="AK159" s="25">
        <f>VLOOKUP($A:$A,'4-Dünya İthalat Göstergeleri'!$A:$M,9,0)</f>
        <v>-88</v>
      </c>
      <c r="AL159" s="25">
        <f>VLOOKUP($A:$A,'4-Dünya İthalat Göstergeleri'!$A:$M,10,0)</f>
        <v>1.6729135382519647E-3</v>
      </c>
      <c r="AM159" s="25">
        <f>VLOOKUP($A:$A,'4-Dünya İthalat Göstergeleri'!$A:$M,11,0)</f>
        <v>0</v>
      </c>
      <c r="AN159" s="25" t="str">
        <f>VLOOKUP($A:$A,'4-Dünya İthalat Göstergeleri'!$A:$M,12,0)</f>
        <v>0.83</v>
      </c>
      <c r="AO159" s="25" t="str">
        <f>VLOOKUP($A:$A,'4-Dünya İthalat Göstergeleri'!$A:$M,13,0)</f>
        <v>...</v>
      </c>
      <c r="AP159" s="9" t="e">
        <f>VLOOKUP($A:$A,'5-Dünya Yıllar İhracatı'!$A:$H,2,0)</f>
        <v>#N/A</v>
      </c>
      <c r="AQ159" s="9" t="e">
        <f>VLOOKUP($A:$A,'5-Dünya Yıllar İhracatı'!$A:$H,3,0)</f>
        <v>#N/A</v>
      </c>
      <c r="AR159" s="9" t="e">
        <f>VLOOKUP($A:$A,'5-Dünya Yıllar İhracatı'!$A:$H,4,0)</f>
        <v>#N/A</v>
      </c>
      <c r="AS159" s="9" t="e">
        <f>VLOOKUP($A:$A,'5-Dünya Yıllar İhracatı'!$A:$H,5,0)</f>
        <v>#N/A</v>
      </c>
      <c r="AT159" s="10" t="e">
        <f>VLOOKUP($A:$A,'5-Dünya Yıllar İhracatı'!$A:$H,6,0)</f>
        <v>#N/A</v>
      </c>
      <c r="AU159" s="10" t="e">
        <f>VLOOKUP($A:$A,'5-Dünya Yıllar İhracatı'!$A:$H,7,0)</f>
        <v>#N/A</v>
      </c>
      <c r="AV159" s="10" t="e">
        <f>VLOOKUP($A:$A,'5-Dünya Yıllar İhracatı'!$A:$H,8,0)</f>
        <v>#N/A</v>
      </c>
      <c r="AW159" s="9">
        <f>VLOOKUP($A:$A,'6-Türkiye Yıllar İhracatı'!$A:$H,2,0)</f>
        <v>0</v>
      </c>
      <c r="AX159" s="9">
        <f>VLOOKUP($A:$A,'6-Türkiye Yıllar İhracatı'!$A:$H,3,0)</f>
        <v>0</v>
      </c>
      <c r="AY159" s="9">
        <f>VLOOKUP($A:$A,'6-Türkiye Yıllar İhracatı'!$A:$H,4,0)</f>
        <v>0</v>
      </c>
      <c r="AZ159" s="9">
        <f>VLOOKUP($A:$A,'6-Türkiye Yıllar İhracatı'!$A:$H,5,0)</f>
        <v>6</v>
      </c>
      <c r="BA159" s="10">
        <f>VLOOKUP($A:$A,'6-Türkiye Yıllar İhracatı'!$A:$H,6,0)</f>
        <v>0</v>
      </c>
      <c r="BB159" s="9">
        <f>VLOOKUP($A:$A,'6-Türkiye Yıllar İhracatı'!$A:$H,7,0)</f>
        <v>-100</v>
      </c>
      <c r="BC159" s="10">
        <f>VLOOKUP($A:$A,'6-Türkiye Yıllar İhracatı'!$A:$H,8,0)</f>
        <v>0</v>
      </c>
      <c r="BD159" s="11" t="e">
        <f>VLOOKUP($A:$A,'7-Türkiye Çeyrek Yıllar İhracat'!$A:$G,2,0)</f>
        <v>#N/A</v>
      </c>
      <c r="BE159" s="11" t="e">
        <f>VLOOKUP($A:$A,'7-Türkiye Çeyrek Yıllar İhracat'!$A:$G,3,0)</f>
        <v>#N/A</v>
      </c>
      <c r="BF159" s="11" t="e">
        <f>VLOOKUP($A:$A,'7-Türkiye Çeyrek Yıllar İhracat'!$A:$G,4,0)</f>
        <v>#N/A</v>
      </c>
      <c r="BG159" s="11" t="e">
        <f>VLOOKUP($A:$A,'7-Türkiye Çeyrek Yıllar İhracat'!$A:$G,5,0)</f>
        <v>#N/A</v>
      </c>
      <c r="BH159" s="12" t="e">
        <f>VLOOKUP($A:$A,'7-Türkiye Çeyrek Yıllar İhracat'!$A:$G,6,0)</f>
        <v>#N/A</v>
      </c>
      <c r="BI159" s="12" t="e">
        <f>VLOOKUP($A:$A,'7-Türkiye Çeyrek Yıllar İhracat'!$A:$G,7,0)</f>
        <v>#N/A</v>
      </c>
      <c r="BJ159" s="9">
        <f>VLOOKUP($A:$A,'8-Türkiye Yıllar İhracat Birim '!$A:$H,2,0)</f>
        <v>0</v>
      </c>
      <c r="BK159" s="9">
        <f>VLOOKUP($A:$A,'8-Türkiye Yıllar İhracat Birim '!$A:$H,3,0)</f>
        <v>0</v>
      </c>
      <c r="BL159" s="9">
        <f>VLOOKUP($A:$A,'8-Türkiye Yıllar İhracat Birim '!$A:$H,4,0)</f>
        <v>0</v>
      </c>
      <c r="BM159" s="9">
        <f>VLOOKUP($A:$A,'8-Türkiye Yıllar İhracat Birim '!$A:$H,5,0)</f>
        <v>1200</v>
      </c>
      <c r="BN159" s="9">
        <f>VLOOKUP($A:$A,'8-Türkiye Yıllar İhracat Birim '!$A:$H,6,0)</f>
        <v>0</v>
      </c>
      <c r="BO159" s="9">
        <f>VLOOKUP($A:$A,'8-Türkiye Yıllar İhracat Birim '!$A:$H,7,0)</f>
        <v>0</v>
      </c>
      <c r="BP159" s="10">
        <f>VLOOKUP($A:$A,'8-Türkiye Yıllar İhracat Birim '!$A:$H,8,0)</f>
        <v>0</v>
      </c>
      <c r="BQ159" s="2">
        <f>VLOOKUP($A:$A,'9-Dünya Yıllar İthaları Birim F'!$A:$N,2,0)</f>
        <v>3073</v>
      </c>
      <c r="BR159" s="2" t="str">
        <f>VLOOKUP($A:$A,'9-Dünya Yıllar İthaları Birim F'!$A:$N,3,0)</f>
        <v>US Dollar/Tons</v>
      </c>
      <c r="BS159" s="2">
        <f>VLOOKUP($A:$A,'9-Dünya Yıllar İthaları Birim F'!$A:$N,4,0)</f>
        <v>3681</v>
      </c>
      <c r="BT159" s="2" t="str">
        <f>VLOOKUP($A:$A,'9-Dünya Yıllar İthaları Birim F'!$A:$N,5,0)</f>
        <v>US Dollar/Tons</v>
      </c>
      <c r="BU159" s="2">
        <f>VLOOKUP($A:$A,'9-Dünya Yıllar İthaları Birim F'!$A:$N,6,0)</f>
        <v>4867</v>
      </c>
      <c r="BV159" s="2" t="str">
        <f>VLOOKUP($A:$A,'9-Dünya Yıllar İthaları Birim F'!$A:$N,7,0)</f>
        <v>US Dollar/Tons</v>
      </c>
      <c r="BW159" s="2">
        <f>VLOOKUP($A:$A,'9-Dünya Yıllar İthaları Birim F'!$A:$N,8,0)</f>
        <v>1093</v>
      </c>
      <c r="BX159" s="2" t="str">
        <f>VLOOKUP($A:$A,'9-Dünya Yıllar İthaları Birim F'!$A:$N,9,0)</f>
        <v>US Dollar/Tons</v>
      </c>
      <c r="BY159" s="2">
        <f>VLOOKUP($A:$A,'9-Dünya Yıllar İthaları Birim F'!$A:$N,10,0)</f>
        <v>3500</v>
      </c>
      <c r="BZ159" s="2" t="str">
        <f>VLOOKUP($A:$A,'9-Dünya Yıllar İthaları Birim F'!$A:$N,11,0)</f>
        <v>US Dollar/Tons</v>
      </c>
      <c r="CA159" s="2">
        <f>VLOOKUP($A:$A,'9-Dünya Yıllar İthaları Birim F'!$A:$N,12,0)</f>
        <v>21</v>
      </c>
      <c r="CB159" s="2">
        <f>VLOOKUP($A:$A,'9-Dünya Yıllar İthaları Birim F'!$A:$N,13,0)</f>
        <v>6</v>
      </c>
      <c r="CC159" s="2" t="str">
        <f>VLOOKUP($A:$A,'9-Dünya Yıllar İthaları Birim F'!$A:$N,14,0)</f>
        <v>Tons</v>
      </c>
    </row>
    <row r="160" spans="1:81" x14ac:dyDescent="0.3">
      <c r="A160" s="8" t="s">
        <v>169</v>
      </c>
      <c r="B160" s="9">
        <v>0</v>
      </c>
      <c r="C160" s="9">
        <v>1</v>
      </c>
      <c r="D160" s="9">
        <v>0</v>
      </c>
      <c r="E160" s="9">
        <v>0</v>
      </c>
      <c r="F160" s="51">
        <v>21</v>
      </c>
      <c r="G160" s="51">
        <f t="shared" si="4"/>
        <v>100</v>
      </c>
      <c r="H160" s="51">
        <f t="shared" si="5"/>
        <v>1.6729202017063784E-3</v>
      </c>
      <c r="I160" s="11" t="e">
        <f>VLOOKUP($A:$A,'2-Dünya Çeyrek Yıllar İthalatı'!$A:$G,2,0)</f>
        <v>#N/A</v>
      </c>
      <c r="J160" s="11" t="e">
        <f>VLOOKUP($A:$A,'2-Dünya Çeyrek Yıllar İthalatı'!$A:$G,3,0)</f>
        <v>#N/A</v>
      </c>
      <c r="K160" s="11" t="e">
        <f>VLOOKUP($A:$A,'2-Dünya Çeyrek Yıllar İthalatı'!$A:$G,4,0)</f>
        <v>#N/A</v>
      </c>
      <c r="L160" s="11" t="e">
        <f>VLOOKUP($A:$A,'2-Dünya Çeyrek Yıllar İthalatı'!$A:$G,5,0)</f>
        <v>#N/A</v>
      </c>
      <c r="M160" s="12" t="e">
        <f>VLOOKUP($A:$A,'2-Dünya Çeyrek Yıllar İthalatı'!$A:$G,6,0)</f>
        <v>#N/A</v>
      </c>
      <c r="N160" s="12" t="e">
        <f>VLOOKUP($A:$A,'2-Dünya Çeyrek Yıllar İthalatı'!$A:$G,7,0)</f>
        <v>#N/A</v>
      </c>
      <c r="O160" s="8">
        <f>VLOOKUP($A:$A,'3-Türkiye İhracat Göstergeleri'!$A:$P,2,0)</f>
        <v>12</v>
      </c>
      <c r="P160" s="27">
        <f>VLOOKUP($A:$A,'3-Türkiye İhracat Göstergeleri'!$A:$P,3,0)</f>
        <v>12</v>
      </c>
      <c r="Q160" s="27">
        <f>VLOOKUP($A:$A,'3-Türkiye İhracat Göstergeleri'!$A:$P,4,0)</f>
        <v>1.5836566632354106E-2</v>
      </c>
      <c r="R160" s="27">
        <f>VLOOKUP($A:$A,'3-Türkiye İhracat Göstergeleri'!$A:$P,5,0)</f>
        <v>4</v>
      </c>
      <c r="S160" s="27" t="str">
        <f>VLOOKUP($A:$A,'3-Türkiye İhracat Göstergeleri'!$A:$P,6,0)</f>
        <v>Tons</v>
      </c>
      <c r="T160" s="27">
        <f>VLOOKUP($A:$A,'3-Türkiye İhracat Göstergeleri'!$A:$P,7,0)</f>
        <v>3000</v>
      </c>
      <c r="U160" s="27">
        <f>VLOOKUP($A:$A,'3-Türkiye İhracat Göstergeleri'!$A:$P,8,0)</f>
        <v>44</v>
      </c>
      <c r="V160" s="27">
        <f>VLOOKUP($A:$A,'3-Türkiye İhracat Göstergeleri'!$A:$P,9,0)</f>
        <v>41</v>
      </c>
      <c r="W160" s="27">
        <f>VLOOKUP($A:$A,'3-Türkiye İhracat Göstergeleri'!$A:$P,10,0)</f>
        <v>0</v>
      </c>
      <c r="X160" s="27">
        <f>VLOOKUP($A:$A,'3-Türkiye İhracat Göstergeleri'!$A:$P,11,0)</f>
        <v>158</v>
      </c>
      <c r="Y160" s="27">
        <f>VLOOKUP($A:$A,'3-Türkiye İhracat Göstergeleri'!$A:$P,12,0)</f>
        <v>1.6729135382519647E-3</v>
      </c>
      <c r="Z160" s="27">
        <f>VLOOKUP($A:$A,'3-Türkiye İhracat Göstergeleri'!$A:$P,13,0)</f>
        <v>55</v>
      </c>
      <c r="AA160" s="27">
        <f>VLOOKUP($A:$A,'3-Türkiye İhracat Göstergeleri'!$A:$P,14,0)</f>
        <v>7856</v>
      </c>
      <c r="AB160" s="27" t="str">
        <f>VLOOKUP($A:$A,'3-Türkiye İhracat Göstergeleri'!$A:$P,15,0)</f>
        <v>0.51</v>
      </c>
      <c r="AC160" s="27">
        <f>VLOOKUP($A:$A,'3-Türkiye İhracat Göstergeleri'!$A:$P,16,0)</f>
        <v>20</v>
      </c>
      <c r="AD160" s="38">
        <f>VLOOKUP($A:$A,'4-Dünya İthalat Göstergeleri'!$A:$M,2,0)</f>
        <v>21</v>
      </c>
      <c r="AE160" s="28">
        <f>VLOOKUP($A:$A,'4-Dünya İthalat Göstergeleri'!$A:$M,3,0)</f>
        <v>-21</v>
      </c>
      <c r="AF160" s="38">
        <f>VLOOKUP($A:$A,'4-Dünya İthalat Göstergeleri'!$A:$M,4,0)</f>
        <v>7</v>
      </c>
      <c r="AG160" s="38" t="str">
        <f>VLOOKUP($A:$A,'4-Dünya İthalat Göstergeleri'!$A:$M,5,0)</f>
        <v>Tons</v>
      </c>
      <c r="AH160" s="38">
        <f>VLOOKUP($A:$A,'4-Dünya İthalat Göstergeleri'!$A:$M,6,0)</f>
        <v>3000</v>
      </c>
      <c r="AI160" s="38">
        <f>VLOOKUP($A:$A,'4-Dünya İthalat Göstergeleri'!$A:$M,7,0)</f>
        <v>55</v>
      </c>
      <c r="AJ160" s="38">
        <f>VLOOKUP($A:$A,'4-Dünya İthalat Göstergeleri'!$A:$M,8,0)</f>
        <v>0</v>
      </c>
      <c r="AK160" s="38">
        <f>VLOOKUP($A:$A,'4-Dünya İthalat Göstergeleri'!$A:$M,9,0)</f>
        <v>200</v>
      </c>
      <c r="AL160" s="38">
        <f>VLOOKUP($A:$A,'4-Dünya İthalat Göstergeleri'!$A:$M,10,0)</f>
        <v>1.6729135382519647E-3</v>
      </c>
      <c r="AM160" s="38">
        <f>VLOOKUP($A:$A,'4-Dünya İthalat Göstergeleri'!$A:$M,11,0)</f>
        <v>7856</v>
      </c>
      <c r="AN160" s="38" t="str">
        <f>VLOOKUP($A:$A,'4-Dünya İthalat Göstergeleri'!$A:$M,12,0)</f>
        <v>0.51</v>
      </c>
      <c r="AO160" s="38">
        <f>VLOOKUP($A:$A,'4-Dünya İthalat Göstergeleri'!$A:$M,13,0)</f>
        <v>45462</v>
      </c>
      <c r="AP160" s="11" t="e">
        <f>VLOOKUP($A:$A,'5-Dünya Yıllar İhracatı'!$A:$H,2,0)</f>
        <v>#N/A</v>
      </c>
      <c r="AQ160" s="11" t="e">
        <f>VLOOKUP($A:$A,'5-Dünya Yıllar İhracatı'!$A:$H,3,0)</f>
        <v>#N/A</v>
      </c>
      <c r="AR160" s="11" t="e">
        <f>VLOOKUP($A:$A,'5-Dünya Yıllar İhracatı'!$A:$H,4,0)</f>
        <v>#N/A</v>
      </c>
      <c r="AS160" s="11" t="e">
        <f>VLOOKUP($A:$A,'5-Dünya Yıllar İhracatı'!$A:$H,5,0)</f>
        <v>#N/A</v>
      </c>
      <c r="AT160" s="12" t="e">
        <f>VLOOKUP($A:$A,'5-Dünya Yıllar İhracatı'!$A:$H,6,0)</f>
        <v>#N/A</v>
      </c>
      <c r="AU160" s="12" t="e">
        <f>VLOOKUP($A:$A,'5-Dünya Yıllar İhracatı'!$A:$H,7,0)</f>
        <v>#N/A</v>
      </c>
      <c r="AV160" s="12" t="e">
        <f>VLOOKUP($A:$A,'5-Dünya Yıllar İhracatı'!$A:$H,8,0)</f>
        <v>#N/A</v>
      </c>
      <c r="AW160" s="11">
        <f>VLOOKUP($A:$A,'6-Türkiye Yıllar İhracatı'!$A:$H,2,0)</f>
        <v>2</v>
      </c>
      <c r="AX160" s="11">
        <f>VLOOKUP($A:$A,'6-Türkiye Yıllar İhracatı'!$A:$H,3,0)</f>
        <v>0</v>
      </c>
      <c r="AY160" s="11">
        <f>VLOOKUP($A:$A,'6-Türkiye Yıllar İhracatı'!$A:$H,4,0)</f>
        <v>9</v>
      </c>
      <c r="AZ160" s="11">
        <f>VLOOKUP($A:$A,'6-Türkiye Yıllar İhracatı'!$A:$H,5,0)</f>
        <v>0</v>
      </c>
      <c r="BA160" s="12">
        <f>VLOOKUP($A:$A,'6-Türkiye Yıllar İhracatı'!$A:$H,6,0)</f>
        <v>12</v>
      </c>
      <c r="BB160" s="11">
        <f>VLOOKUP($A:$A,'6-Türkiye Yıllar İhracatı'!$A:$H,7,0)</f>
        <v>100</v>
      </c>
      <c r="BC160" s="12">
        <f>VLOOKUP($A:$A,'6-Türkiye Yıllar İhracatı'!$A:$H,8,0)</f>
        <v>1.5836566632354106E-2</v>
      </c>
      <c r="BD160" s="9" t="e">
        <f>VLOOKUP($A:$A,'7-Türkiye Çeyrek Yıllar İhracat'!$A:$G,2,0)</f>
        <v>#N/A</v>
      </c>
      <c r="BE160" s="9" t="e">
        <f>VLOOKUP($A:$A,'7-Türkiye Çeyrek Yıllar İhracat'!$A:$G,3,0)</f>
        <v>#N/A</v>
      </c>
      <c r="BF160" s="9" t="e">
        <f>VLOOKUP($A:$A,'7-Türkiye Çeyrek Yıllar İhracat'!$A:$G,4,0)</f>
        <v>#N/A</v>
      </c>
      <c r="BG160" s="9" t="e">
        <f>VLOOKUP($A:$A,'7-Türkiye Çeyrek Yıllar İhracat'!$A:$G,5,0)</f>
        <v>#N/A</v>
      </c>
      <c r="BH160" s="10" t="e">
        <f>VLOOKUP($A:$A,'7-Türkiye Çeyrek Yıllar İhracat'!$A:$G,6,0)</f>
        <v>#N/A</v>
      </c>
      <c r="BI160" s="12" t="e">
        <f>VLOOKUP($A:$A,'7-Türkiye Çeyrek Yıllar İhracat'!$A:$G,7,0)</f>
        <v>#N/A</v>
      </c>
      <c r="BJ160" s="11">
        <f>VLOOKUP($A:$A,'8-Türkiye Yıllar İhracat Birim '!$A:$H,2,0)</f>
        <v>2000</v>
      </c>
      <c r="BK160" s="11">
        <f>VLOOKUP($A:$A,'8-Türkiye Yıllar İhracat Birim '!$A:$H,3,0)</f>
        <v>0</v>
      </c>
      <c r="BL160" s="11">
        <f>VLOOKUP($A:$A,'8-Türkiye Yıllar İhracat Birim '!$A:$H,4,0)</f>
        <v>4500</v>
      </c>
      <c r="BM160" s="11">
        <f>VLOOKUP($A:$A,'8-Türkiye Yıllar İhracat Birim '!$A:$H,5,0)</f>
        <v>0</v>
      </c>
      <c r="BN160" s="11">
        <f>VLOOKUP($A:$A,'8-Türkiye Yıllar İhracat Birim '!$A:$H,6,0)</f>
        <v>3000</v>
      </c>
      <c r="BO160" s="11">
        <f>VLOOKUP($A:$A,'8-Türkiye Yıllar İhracat Birim '!$A:$H,7,0)</f>
        <v>12</v>
      </c>
      <c r="BP160" s="12">
        <f>VLOOKUP($A:$A,'8-Türkiye Yıllar İhracat Birim '!$A:$H,8,0)</f>
        <v>4</v>
      </c>
      <c r="BQ160" s="2">
        <f>VLOOKUP($A:$A,'9-Dünya Yıllar İthaları Birim F'!$A:$N,2,0)</f>
        <v>0</v>
      </c>
      <c r="BR160" s="2">
        <f>VLOOKUP($A:$A,'9-Dünya Yıllar İthaları Birim F'!$A:$N,3,0)</f>
        <v>0</v>
      </c>
      <c r="BS160" s="2">
        <f>VLOOKUP($A:$A,'9-Dünya Yıllar İthaları Birim F'!$A:$N,4,0)</f>
        <v>500</v>
      </c>
      <c r="BT160" s="2" t="str">
        <f>VLOOKUP($A:$A,'9-Dünya Yıllar İthaları Birim F'!$A:$N,5,0)</f>
        <v>US Dollar/Tons</v>
      </c>
      <c r="BU160" s="2">
        <f>VLOOKUP($A:$A,'9-Dünya Yıllar İthaları Birim F'!$A:$N,6,0)</f>
        <v>0</v>
      </c>
      <c r="BV160" s="2">
        <f>VLOOKUP($A:$A,'9-Dünya Yıllar İthaları Birim F'!$A:$N,7,0)</f>
        <v>0</v>
      </c>
      <c r="BW160" s="2">
        <f>VLOOKUP($A:$A,'9-Dünya Yıllar İthaları Birim F'!$A:$N,8,0)</f>
        <v>0</v>
      </c>
      <c r="BX160" s="2">
        <f>VLOOKUP($A:$A,'9-Dünya Yıllar İthaları Birim F'!$A:$N,9,0)</f>
        <v>0</v>
      </c>
      <c r="BY160" s="2">
        <f>VLOOKUP($A:$A,'9-Dünya Yıllar İthaları Birim F'!$A:$N,10,0)</f>
        <v>3000</v>
      </c>
      <c r="BZ160" s="2" t="str">
        <f>VLOOKUP($A:$A,'9-Dünya Yıllar İthaları Birim F'!$A:$N,11,0)</f>
        <v>US Dollar/Tons</v>
      </c>
      <c r="CA160" s="2">
        <f>VLOOKUP($A:$A,'9-Dünya Yıllar İthaları Birim F'!$A:$N,12,0)</f>
        <v>21</v>
      </c>
      <c r="CB160" s="2">
        <f>VLOOKUP($A:$A,'9-Dünya Yıllar İthaları Birim F'!$A:$N,13,0)</f>
        <v>7</v>
      </c>
      <c r="CC160" s="2" t="str">
        <f>VLOOKUP($A:$A,'9-Dünya Yıllar İthaları Birim F'!$A:$N,14,0)</f>
        <v>Tons</v>
      </c>
    </row>
    <row r="161" spans="1:81" x14ac:dyDescent="0.3">
      <c r="A161" s="6" t="s">
        <v>170</v>
      </c>
      <c r="B161" s="11">
        <v>0</v>
      </c>
      <c r="C161" s="11">
        <v>1</v>
      </c>
      <c r="D161" s="14">
        <v>42</v>
      </c>
      <c r="E161" s="14">
        <v>43</v>
      </c>
      <c r="F161" s="52">
        <v>21</v>
      </c>
      <c r="G161" s="52">
        <f t="shared" si="4"/>
        <v>-51.162790697674424</v>
      </c>
      <c r="H161" s="52">
        <f t="shared" si="5"/>
        <v>1.6729202017063784E-3</v>
      </c>
      <c r="I161" s="9" t="e">
        <f>VLOOKUP($A:$A,'2-Dünya Çeyrek Yıllar İthalatı'!$A:$G,2,0)</f>
        <v>#N/A</v>
      </c>
      <c r="J161" s="9" t="e">
        <f>VLOOKUP($A:$A,'2-Dünya Çeyrek Yıllar İthalatı'!$A:$G,3,0)</f>
        <v>#N/A</v>
      </c>
      <c r="K161" s="9" t="e">
        <f>VLOOKUP($A:$A,'2-Dünya Çeyrek Yıllar İthalatı'!$A:$G,4,0)</f>
        <v>#N/A</v>
      </c>
      <c r="L161" s="9" t="e">
        <f>VLOOKUP($A:$A,'2-Dünya Çeyrek Yıllar İthalatı'!$A:$G,5,0)</f>
        <v>#N/A</v>
      </c>
      <c r="M161" s="10" t="e">
        <f>VLOOKUP($A:$A,'2-Dünya Çeyrek Yıllar İthalatı'!$A:$G,6,0)</f>
        <v>#N/A</v>
      </c>
      <c r="N161" s="10" t="e">
        <f>VLOOKUP($A:$A,'2-Dünya Çeyrek Yıllar İthalatı'!$A:$G,7,0)</f>
        <v>#N/A</v>
      </c>
      <c r="O161" s="6">
        <f>VLOOKUP($A:$A,'3-Türkiye İhracat Göstergeleri'!$A:$P,2,0)</f>
        <v>0</v>
      </c>
      <c r="P161" s="25">
        <f>VLOOKUP($A:$A,'3-Türkiye İhracat Göstergeleri'!$A:$P,3,0)</f>
        <v>0</v>
      </c>
      <c r="Q161" s="25">
        <f>VLOOKUP($A:$A,'3-Türkiye İhracat Göstergeleri'!$A:$P,4,0)</f>
        <v>0</v>
      </c>
      <c r="R161" s="25">
        <f>VLOOKUP($A:$A,'3-Türkiye İhracat Göstergeleri'!$A:$P,5,0)</f>
        <v>0</v>
      </c>
      <c r="S161" s="25">
        <f>VLOOKUP($A:$A,'3-Türkiye İhracat Göstergeleri'!$A:$P,6,0)</f>
        <v>0</v>
      </c>
      <c r="T161" s="25">
        <f>VLOOKUP($A:$A,'3-Türkiye İhracat Göstergeleri'!$A:$P,7,0)</f>
        <v>0</v>
      </c>
      <c r="U161" s="25">
        <f>VLOOKUP($A:$A,'3-Türkiye İhracat Göstergeleri'!$A:$P,8,0)</f>
        <v>0</v>
      </c>
      <c r="V161" s="25">
        <f>VLOOKUP($A:$A,'3-Türkiye İhracat Göstergeleri'!$A:$P,9,0)</f>
        <v>0</v>
      </c>
      <c r="W161" s="25">
        <f>VLOOKUP($A:$A,'3-Türkiye İhracat Göstergeleri'!$A:$P,10,0)</f>
        <v>0</v>
      </c>
      <c r="X161" s="25">
        <f>VLOOKUP($A:$A,'3-Türkiye İhracat Göstergeleri'!$A:$P,11,0)</f>
        <v>156</v>
      </c>
      <c r="Y161" s="25">
        <f>VLOOKUP($A:$A,'3-Türkiye İhracat Göstergeleri'!$A:$P,12,0)</f>
        <v>1.6729135382519647E-3</v>
      </c>
      <c r="Z161" s="25">
        <f>VLOOKUP($A:$A,'3-Türkiye İhracat Göstergeleri'!$A:$P,13,0)</f>
        <v>6</v>
      </c>
      <c r="AA161" s="25">
        <f>VLOOKUP($A:$A,'3-Türkiye İhracat Göstergeleri'!$A:$P,14,0)</f>
        <v>0</v>
      </c>
      <c r="AB161" s="25">
        <f>VLOOKUP($A:$A,'3-Türkiye İhracat Göstergeleri'!$A:$P,15,0)</f>
        <v>1</v>
      </c>
      <c r="AC161" s="25">
        <f>VLOOKUP($A:$A,'3-Türkiye İhracat Göstergeleri'!$A:$P,16,0)</f>
        <v>0</v>
      </c>
      <c r="AD161" s="41">
        <f>VLOOKUP($A:$A,'4-Dünya İthalat Göstergeleri'!$A:$M,2,0)</f>
        <v>21</v>
      </c>
      <c r="AE161" s="29">
        <f>VLOOKUP($A:$A,'4-Dünya İthalat Göstergeleri'!$A:$M,3,0)</f>
        <v>-21</v>
      </c>
      <c r="AF161" s="41">
        <f>VLOOKUP($A:$A,'4-Dünya İthalat Göstergeleri'!$A:$M,4,0)</f>
        <v>3</v>
      </c>
      <c r="AG161" s="41" t="str">
        <f>VLOOKUP($A:$A,'4-Dünya İthalat Göstergeleri'!$A:$M,5,0)</f>
        <v>Tons</v>
      </c>
      <c r="AH161" s="41">
        <f>VLOOKUP($A:$A,'4-Dünya İthalat Göstergeleri'!$A:$M,6,0)</f>
        <v>7000</v>
      </c>
      <c r="AI161" s="41">
        <f>VLOOKUP($A:$A,'4-Dünya İthalat Göstergeleri'!$A:$M,7,0)</f>
        <v>6</v>
      </c>
      <c r="AJ161" s="41">
        <f>VLOOKUP($A:$A,'4-Dünya İthalat Göstergeleri'!$A:$M,8,0)</f>
        <v>0</v>
      </c>
      <c r="AK161" s="41">
        <f>VLOOKUP($A:$A,'4-Dünya İthalat Göstergeleri'!$A:$M,9,0)</f>
        <v>-51</v>
      </c>
      <c r="AL161" s="41">
        <f>VLOOKUP($A:$A,'4-Dünya İthalat Göstergeleri'!$A:$M,10,0)</f>
        <v>1.6729135382519647E-3</v>
      </c>
      <c r="AM161" s="41">
        <f>VLOOKUP($A:$A,'4-Dünya İthalat Göstergeleri'!$A:$M,11,0)</f>
        <v>0</v>
      </c>
      <c r="AN161" s="41">
        <f>VLOOKUP($A:$A,'4-Dünya İthalat Göstergeleri'!$A:$M,12,0)</f>
        <v>1</v>
      </c>
      <c r="AO161" s="41" t="str">
        <f>VLOOKUP($A:$A,'4-Dünya İthalat Göstergeleri'!$A:$M,13,0)</f>
        <v>...</v>
      </c>
      <c r="AP161" s="13" t="e">
        <f>VLOOKUP($A:$A,'5-Dünya Yıllar İhracatı'!$A:$H,2,0)</f>
        <v>#N/A</v>
      </c>
      <c r="AQ161" s="13" t="e">
        <f>VLOOKUP($A:$A,'5-Dünya Yıllar İhracatı'!$A:$H,3,0)</f>
        <v>#N/A</v>
      </c>
      <c r="AR161" s="13" t="e">
        <f>VLOOKUP($A:$A,'5-Dünya Yıllar İhracatı'!$A:$H,4,0)</f>
        <v>#N/A</v>
      </c>
      <c r="AS161" s="13" t="e">
        <f>VLOOKUP($A:$A,'5-Dünya Yıllar İhracatı'!$A:$H,5,0)</f>
        <v>#N/A</v>
      </c>
      <c r="AT161" s="13" t="e">
        <f>VLOOKUP($A:$A,'5-Dünya Yıllar İhracatı'!$A:$H,6,0)</f>
        <v>#N/A</v>
      </c>
      <c r="AU161" s="13" t="e">
        <f>VLOOKUP($A:$A,'5-Dünya Yıllar İhracatı'!$A:$H,7,0)</f>
        <v>#N/A</v>
      </c>
      <c r="AV161" s="13" t="e">
        <f>VLOOKUP($A:$A,'5-Dünya Yıllar İhracatı'!$A:$H,8,0)</f>
        <v>#N/A</v>
      </c>
      <c r="AW161" s="9" t="e">
        <f>VLOOKUP($A:$A,'6-Türkiye Yıllar İhracatı'!$A:$H,2,0)</f>
        <v>#N/A</v>
      </c>
      <c r="AX161" s="9" t="e">
        <f>VLOOKUP($A:$A,'6-Türkiye Yıllar İhracatı'!$A:$H,3,0)</f>
        <v>#N/A</v>
      </c>
      <c r="AY161" s="9" t="e">
        <f>VLOOKUP($A:$A,'6-Türkiye Yıllar İhracatı'!$A:$H,4,0)</f>
        <v>#N/A</v>
      </c>
      <c r="AZ161" s="9" t="e">
        <f>VLOOKUP($A:$A,'6-Türkiye Yıllar İhracatı'!$A:$H,5,0)</f>
        <v>#N/A</v>
      </c>
      <c r="BA161" s="10" t="e">
        <f>VLOOKUP($A:$A,'6-Türkiye Yıllar İhracatı'!$A:$H,6,0)</f>
        <v>#N/A</v>
      </c>
      <c r="BB161" s="9" t="e">
        <f>VLOOKUP($A:$A,'6-Türkiye Yıllar İhracatı'!$A:$H,7,0)</f>
        <v>#N/A</v>
      </c>
      <c r="BC161" s="10" t="e">
        <f>VLOOKUP($A:$A,'6-Türkiye Yıllar İhracatı'!$A:$H,8,0)</f>
        <v>#N/A</v>
      </c>
      <c r="BD161" s="11" t="e">
        <f>VLOOKUP($A:$A,'7-Türkiye Çeyrek Yıllar İhracat'!$A:$G,2,0)</f>
        <v>#N/A</v>
      </c>
      <c r="BE161" s="11" t="e">
        <f>VLOOKUP($A:$A,'7-Türkiye Çeyrek Yıllar İhracat'!$A:$G,3,0)</f>
        <v>#N/A</v>
      </c>
      <c r="BF161" s="11" t="e">
        <f>VLOOKUP($A:$A,'7-Türkiye Çeyrek Yıllar İhracat'!$A:$G,4,0)</f>
        <v>#N/A</v>
      </c>
      <c r="BG161" s="11" t="e">
        <f>VLOOKUP($A:$A,'7-Türkiye Çeyrek Yıllar İhracat'!$A:$G,5,0)</f>
        <v>#N/A</v>
      </c>
      <c r="BH161" s="12" t="e">
        <f>VLOOKUP($A:$A,'7-Türkiye Çeyrek Yıllar İhracat'!$A:$G,6,0)</f>
        <v>#N/A</v>
      </c>
      <c r="BI161" s="12" t="e">
        <f>VLOOKUP($A:$A,'7-Türkiye Çeyrek Yıllar İhracat'!$A:$G,7,0)</f>
        <v>#N/A</v>
      </c>
      <c r="BJ161" s="9" t="e">
        <f>VLOOKUP($A:$A,'8-Türkiye Yıllar İhracat Birim '!$A:$H,2,0)</f>
        <v>#N/A</v>
      </c>
      <c r="BK161" s="9" t="e">
        <f>VLOOKUP($A:$A,'8-Türkiye Yıllar İhracat Birim '!$A:$H,3,0)</f>
        <v>#N/A</v>
      </c>
      <c r="BL161" s="9" t="e">
        <f>VLOOKUP($A:$A,'8-Türkiye Yıllar İhracat Birim '!$A:$H,4,0)</f>
        <v>#N/A</v>
      </c>
      <c r="BM161" s="9" t="e">
        <f>VLOOKUP($A:$A,'8-Türkiye Yıllar İhracat Birim '!$A:$H,5,0)</f>
        <v>#N/A</v>
      </c>
      <c r="BN161" s="9" t="e">
        <f>VLOOKUP($A:$A,'8-Türkiye Yıllar İhracat Birim '!$A:$H,6,0)</f>
        <v>#N/A</v>
      </c>
      <c r="BO161" s="9" t="e">
        <f>VLOOKUP($A:$A,'8-Türkiye Yıllar İhracat Birim '!$A:$H,7,0)</f>
        <v>#N/A</v>
      </c>
      <c r="BP161" s="10" t="e">
        <f>VLOOKUP($A:$A,'8-Türkiye Yıllar İhracat Birim '!$A:$H,8,0)</f>
        <v>#N/A</v>
      </c>
      <c r="BQ161" s="2">
        <f>VLOOKUP($A:$A,'9-Dünya Yıllar İthaları Birim F'!$A:$N,2,0)</f>
        <v>0</v>
      </c>
      <c r="BR161" s="2">
        <f>VLOOKUP($A:$A,'9-Dünya Yıllar İthaları Birim F'!$A:$N,3,0)</f>
        <v>0</v>
      </c>
      <c r="BS161" s="2">
        <f>VLOOKUP($A:$A,'9-Dünya Yıllar İthaları Birim F'!$A:$N,4,0)</f>
        <v>0</v>
      </c>
      <c r="BT161" s="2" t="str">
        <f>VLOOKUP($A:$A,'9-Dünya Yıllar İthaları Birim F'!$A:$N,5,0)</f>
        <v>US Dollar/Tons</v>
      </c>
      <c r="BU161" s="2">
        <f>VLOOKUP($A:$A,'9-Dünya Yıllar İthaları Birim F'!$A:$N,6,0)</f>
        <v>42000</v>
      </c>
      <c r="BV161" s="2" t="str">
        <f>VLOOKUP($A:$A,'9-Dünya Yıllar İthaları Birim F'!$A:$N,7,0)</f>
        <v>US Dollar/Tons</v>
      </c>
      <c r="BW161" s="2">
        <f>VLOOKUP($A:$A,'9-Dünya Yıllar İthaları Birim F'!$A:$N,8,0)</f>
        <v>8600</v>
      </c>
      <c r="BX161" s="2" t="str">
        <f>VLOOKUP($A:$A,'9-Dünya Yıllar İthaları Birim F'!$A:$N,9,0)</f>
        <v>US Dollar/Tons</v>
      </c>
      <c r="BY161" s="2">
        <f>VLOOKUP($A:$A,'9-Dünya Yıllar İthaları Birim F'!$A:$N,10,0)</f>
        <v>7000</v>
      </c>
      <c r="BZ161" s="2" t="str">
        <f>VLOOKUP($A:$A,'9-Dünya Yıllar İthaları Birim F'!$A:$N,11,0)</f>
        <v>US Dollar/Tons</v>
      </c>
      <c r="CA161" s="2">
        <f>VLOOKUP($A:$A,'9-Dünya Yıllar İthaları Birim F'!$A:$N,12,0)</f>
        <v>21</v>
      </c>
      <c r="CB161" s="2">
        <f>VLOOKUP($A:$A,'9-Dünya Yıllar İthaları Birim F'!$A:$N,13,0)</f>
        <v>3</v>
      </c>
      <c r="CC161" s="2" t="str">
        <f>VLOOKUP($A:$A,'9-Dünya Yıllar İthaları Birim F'!$A:$N,14,0)</f>
        <v>Tons</v>
      </c>
    </row>
    <row r="162" spans="1:81" x14ac:dyDescent="0.3">
      <c r="A162" s="8" t="s">
        <v>171</v>
      </c>
      <c r="B162" s="9">
        <v>0</v>
      </c>
      <c r="C162" s="9">
        <v>1</v>
      </c>
      <c r="D162" s="9">
        <v>10</v>
      </c>
      <c r="E162" s="9">
        <v>151</v>
      </c>
      <c r="F162" s="49">
        <v>20</v>
      </c>
      <c r="G162" s="49">
        <f t="shared" si="4"/>
        <v>-86.754966887417211</v>
      </c>
      <c r="H162" s="49">
        <f t="shared" si="5"/>
        <v>1.5932573349584558E-3</v>
      </c>
      <c r="I162" s="11" t="e">
        <f>VLOOKUP($A:$A,'2-Dünya Çeyrek Yıllar İthalatı'!$A:$G,2,0)</f>
        <v>#N/A</v>
      </c>
      <c r="J162" s="11" t="e">
        <f>VLOOKUP($A:$A,'2-Dünya Çeyrek Yıllar İthalatı'!$A:$G,3,0)</f>
        <v>#N/A</v>
      </c>
      <c r="K162" s="11" t="e">
        <f>VLOOKUP($A:$A,'2-Dünya Çeyrek Yıllar İthalatı'!$A:$G,4,0)</f>
        <v>#N/A</v>
      </c>
      <c r="L162" s="11" t="e">
        <f>VLOOKUP($A:$A,'2-Dünya Çeyrek Yıllar İthalatı'!$A:$G,5,0)</f>
        <v>#N/A</v>
      </c>
      <c r="M162" s="12" t="e">
        <f>VLOOKUP($A:$A,'2-Dünya Çeyrek Yıllar İthalatı'!$A:$G,6,0)</f>
        <v>#N/A</v>
      </c>
      <c r="N162" s="12" t="e">
        <f>VLOOKUP($A:$A,'2-Dünya Çeyrek Yıllar İthalatı'!$A:$G,7,0)</f>
        <v>#N/A</v>
      </c>
      <c r="O162" s="8">
        <f>VLOOKUP($A:$A,'3-Türkiye İhracat Göstergeleri'!$A:$P,2,0)</f>
        <v>0</v>
      </c>
      <c r="P162" s="27">
        <f>VLOOKUP($A:$A,'3-Türkiye İhracat Göstergeleri'!$A:$P,3,0)</f>
        <v>0</v>
      </c>
      <c r="Q162" s="27">
        <f>VLOOKUP($A:$A,'3-Türkiye İhracat Göstergeleri'!$A:$P,4,0)</f>
        <v>0</v>
      </c>
      <c r="R162" s="27">
        <f>VLOOKUP($A:$A,'3-Türkiye İhracat Göstergeleri'!$A:$P,5,0)</f>
        <v>0</v>
      </c>
      <c r="S162" s="27">
        <f>VLOOKUP($A:$A,'3-Türkiye İhracat Göstergeleri'!$A:$P,6,0)</f>
        <v>0</v>
      </c>
      <c r="T162" s="27">
        <f>VLOOKUP($A:$A,'3-Türkiye İhracat Göstergeleri'!$A:$P,7,0)</f>
        <v>0</v>
      </c>
      <c r="U162" s="27">
        <f>VLOOKUP($A:$A,'3-Türkiye İhracat Göstergeleri'!$A:$P,8,0)</f>
        <v>0</v>
      </c>
      <c r="V162" s="27">
        <f>VLOOKUP($A:$A,'3-Türkiye İhracat Göstergeleri'!$A:$P,9,0)</f>
        <v>0</v>
      </c>
      <c r="W162" s="27">
        <f>VLOOKUP($A:$A,'3-Türkiye İhracat Göstergeleri'!$A:$P,10,0)</f>
        <v>0</v>
      </c>
      <c r="X162" s="27">
        <f>VLOOKUP($A:$A,'3-Türkiye İhracat Göstergeleri'!$A:$P,11,0)</f>
        <v>161</v>
      </c>
      <c r="Y162" s="27">
        <f>VLOOKUP($A:$A,'3-Türkiye İhracat Göstergeleri'!$A:$P,12,0)</f>
        <v>1.5932509888113948E-3</v>
      </c>
      <c r="Z162" s="27">
        <f>VLOOKUP($A:$A,'3-Türkiye İhracat Göstergeleri'!$A:$P,13,0)</f>
        <v>0</v>
      </c>
      <c r="AA162" s="27">
        <f>VLOOKUP($A:$A,'3-Türkiye İhracat Göstergeleri'!$A:$P,14,0)</f>
        <v>5642</v>
      </c>
      <c r="AB162" s="27" t="str">
        <f>VLOOKUP($A:$A,'3-Türkiye İhracat Göstergeleri'!$A:$P,15,0)</f>
        <v>0.39</v>
      </c>
      <c r="AC162" s="27">
        <f>VLOOKUP($A:$A,'3-Türkiye İhracat Göstergeleri'!$A:$P,16,0)</f>
        <v>15</v>
      </c>
      <c r="AD162" s="27">
        <f>VLOOKUP($A:$A,'4-Dünya İthalat Göstergeleri'!$A:$M,2,0)</f>
        <v>20</v>
      </c>
      <c r="AE162" s="28">
        <f>VLOOKUP($A:$A,'4-Dünya İthalat Göstergeleri'!$A:$M,3,0)</f>
        <v>-20</v>
      </c>
      <c r="AF162" s="27">
        <f>VLOOKUP($A:$A,'4-Dünya İthalat Göstergeleri'!$A:$M,4,0)</f>
        <v>12</v>
      </c>
      <c r="AG162" s="27" t="str">
        <f>VLOOKUP($A:$A,'4-Dünya İthalat Göstergeleri'!$A:$M,5,0)</f>
        <v>Tons</v>
      </c>
      <c r="AH162" s="27">
        <f>VLOOKUP($A:$A,'4-Dünya İthalat Göstergeleri'!$A:$M,6,0)</f>
        <v>1667</v>
      </c>
      <c r="AI162" s="27">
        <f>VLOOKUP($A:$A,'4-Dünya İthalat Göstergeleri'!$A:$M,7,0)</f>
        <v>0</v>
      </c>
      <c r="AJ162" s="27">
        <f>VLOOKUP($A:$A,'4-Dünya İthalat Göstergeleri'!$A:$M,8,0)</f>
        <v>0</v>
      </c>
      <c r="AK162" s="27">
        <f>VLOOKUP($A:$A,'4-Dünya İthalat Göstergeleri'!$A:$M,9,0)</f>
        <v>-87</v>
      </c>
      <c r="AL162" s="27">
        <f>VLOOKUP($A:$A,'4-Dünya İthalat Göstergeleri'!$A:$M,10,0)</f>
        <v>1.5932509888113948E-3</v>
      </c>
      <c r="AM162" s="27">
        <f>VLOOKUP($A:$A,'4-Dünya İthalat Göstergeleri'!$A:$M,11,0)</f>
        <v>5642</v>
      </c>
      <c r="AN162" s="27" t="str">
        <f>VLOOKUP($A:$A,'4-Dünya İthalat Göstergeleri'!$A:$M,12,0)</f>
        <v>0.39</v>
      </c>
      <c r="AO162" s="27">
        <f>VLOOKUP($A:$A,'4-Dünya İthalat Göstergeleri'!$A:$M,13,0)</f>
        <v>15</v>
      </c>
      <c r="AP162" s="11" t="e">
        <f>VLOOKUP($A:$A,'5-Dünya Yıllar İhracatı'!$A:$H,2,0)</f>
        <v>#N/A</v>
      </c>
      <c r="AQ162" s="11" t="e">
        <f>VLOOKUP($A:$A,'5-Dünya Yıllar İhracatı'!$A:$H,3,0)</f>
        <v>#N/A</v>
      </c>
      <c r="AR162" s="11" t="e">
        <f>VLOOKUP($A:$A,'5-Dünya Yıllar İhracatı'!$A:$H,4,0)</f>
        <v>#N/A</v>
      </c>
      <c r="AS162" s="11" t="e">
        <f>VLOOKUP($A:$A,'5-Dünya Yıllar İhracatı'!$A:$H,5,0)</f>
        <v>#N/A</v>
      </c>
      <c r="AT162" s="12" t="e">
        <f>VLOOKUP($A:$A,'5-Dünya Yıllar İhracatı'!$A:$H,6,0)</f>
        <v>#N/A</v>
      </c>
      <c r="AU162" s="12" t="e">
        <f>VLOOKUP($A:$A,'5-Dünya Yıllar İhracatı'!$A:$H,7,0)</f>
        <v>#N/A</v>
      </c>
      <c r="AV162" s="12" t="e">
        <f>VLOOKUP($A:$A,'5-Dünya Yıllar İhracatı'!$A:$H,8,0)</f>
        <v>#N/A</v>
      </c>
      <c r="AW162" s="11" t="e">
        <f>VLOOKUP($A:$A,'6-Türkiye Yıllar İhracatı'!$A:$H,2,0)</f>
        <v>#N/A</v>
      </c>
      <c r="AX162" s="11" t="e">
        <f>VLOOKUP($A:$A,'6-Türkiye Yıllar İhracatı'!$A:$H,3,0)</f>
        <v>#N/A</v>
      </c>
      <c r="AY162" s="11" t="e">
        <f>VLOOKUP($A:$A,'6-Türkiye Yıllar İhracatı'!$A:$H,4,0)</f>
        <v>#N/A</v>
      </c>
      <c r="AZ162" s="11" t="e">
        <f>VLOOKUP($A:$A,'6-Türkiye Yıllar İhracatı'!$A:$H,5,0)</f>
        <v>#N/A</v>
      </c>
      <c r="BA162" s="12" t="e">
        <f>VLOOKUP($A:$A,'6-Türkiye Yıllar İhracatı'!$A:$H,6,0)</f>
        <v>#N/A</v>
      </c>
      <c r="BB162" s="11" t="e">
        <f>VLOOKUP($A:$A,'6-Türkiye Yıllar İhracatı'!$A:$H,7,0)</f>
        <v>#N/A</v>
      </c>
      <c r="BC162" s="12" t="e">
        <f>VLOOKUP($A:$A,'6-Türkiye Yıllar İhracatı'!$A:$H,8,0)</f>
        <v>#N/A</v>
      </c>
      <c r="BD162" s="9" t="e">
        <f>VLOOKUP($A:$A,'7-Türkiye Çeyrek Yıllar İhracat'!$A:$G,2,0)</f>
        <v>#N/A</v>
      </c>
      <c r="BE162" s="9" t="e">
        <f>VLOOKUP($A:$A,'7-Türkiye Çeyrek Yıllar İhracat'!$A:$G,3,0)</f>
        <v>#N/A</v>
      </c>
      <c r="BF162" s="9" t="e">
        <f>VLOOKUP($A:$A,'7-Türkiye Çeyrek Yıllar İhracat'!$A:$G,4,0)</f>
        <v>#N/A</v>
      </c>
      <c r="BG162" s="9" t="e">
        <f>VLOOKUP($A:$A,'7-Türkiye Çeyrek Yıllar İhracat'!$A:$G,5,0)</f>
        <v>#N/A</v>
      </c>
      <c r="BH162" s="10" t="e">
        <f>VLOOKUP($A:$A,'7-Türkiye Çeyrek Yıllar İhracat'!$A:$G,6,0)</f>
        <v>#N/A</v>
      </c>
      <c r="BI162" s="12" t="e">
        <f>VLOOKUP($A:$A,'7-Türkiye Çeyrek Yıllar İhracat'!$A:$G,7,0)</f>
        <v>#N/A</v>
      </c>
      <c r="BJ162" s="11" t="e">
        <f>VLOOKUP($A:$A,'8-Türkiye Yıllar İhracat Birim '!$A:$H,2,0)</f>
        <v>#N/A</v>
      </c>
      <c r="BK162" s="11" t="e">
        <f>VLOOKUP($A:$A,'8-Türkiye Yıllar İhracat Birim '!$A:$H,3,0)</f>
        <v>#N/A</v>
      </c>
      <c r="BL162" s="11" t="e">
        <f>VLOOKUP($A:$A,'8-Türkiye Yıllar İhracat Birim '!$A:$H,4,0)</f>
        <v>#N/A</v>
      </c>
      <c r="BM162" s="11" t="e">
        <f>VLOOKUP($A:$A,'8-Türkiye Yıllar İhracat Birim '!$A:$H,5,0)</f>
        <v>#N/A</v>
      </c>
      <c r="BN162" s="11" t="e">
        <f>VLOOKUP($A:$A,'8-Türkiye Yıllar İhracat Birim '!$A:$H,6,0)</f>
        <v>#N/A</v>
      </c>
      <c r="BO162" s="11" t="e">
        <f>VLOOKUP($A:$A,'8-Türkiye Yıllar İhracat Birim '!$A:$H,7,0)</f>
        <v>#N/A</v>
      </c>
      <c r="BP162" s="12" t="e">
        <f>VLOOKUP($A:$A,'8-Türkiye Yıllar İhracat Birim '!$A:$H,8,0)</f>
        <v>#N/A</v>
      </c>
      <c r="BQ162" s="2">
        <f>VLOOKUP($A:$A,'9-Dünya Yıllar İthaları Birim F'!$A:$N,2,0)</f>
        <v>0</v>
      </c>
      <c r="BR162" s="2">
        <f>VLOOKUP($A:$A,'9-Dünya Yıllar İthaları Birim F'!$A:$N,3,0)</f>
        <v>0</v>
      </c>
      <c r="BS162" s="2">
        <f>VLOOKUP($A:$A,'9-Dünya Yıllar İthaları Birim F'!$A:$N,4,0)</f>
        <v>0</v>
      </c>
      <c r="BT162" s="2" t="str">
        <f>VLOOKUP($A:$A,'9-Dünya Yıllar İthaları Birim F'!$A:$N,5,0)</f>
        <v>US Dollar/Tons</v>
      </c>
      <c r="BU162" s="2">
        <f>VLOOKUP($A:$A,'9-Dünya Yıllar İthaları Birim F'!$A:$N,6,0)</f>
        <v>3333</v>
      </c>
      <c r="BV162" s="2" t="str">
        <f>VLOOKUP($A:$A,'9-Dünya Yıllar İthaları Birim F'!$A:$N,7,0)</f>
        <v>US Dollar/Tons</v>
      </c>
      <c r="BW162" s="2">
        <f>VLOOKUP($A:$A,'9-Dünya Yıllar İthaları Birim F'!$A:$N,8,0)</f>
        <v>4194</v>
      </c>
      <c r="BX162" s="2" t="str">
        <f>VLOOKUP($A:$A,'9-Dünya Yıllar İthaları Birim F'!$A:$N,9,0)</f>
        <v>US Dollar/Tons</v>
      </c>
      <c r="BY162" s="2">
        <f>VLOOKUP($A:$A,'9-Dünya Yıllar İthaları Birim F'!$A:$N,10,0)</f>
        <v>1667</v>
      </c>
      <c r="BZ162" s="2" t="str">
        <f>VLOOKUP($A:$A,'9-Dünya Yıllar İthaları Birim F'!$A:$N,11,0)</f>
        <v>US Dollar/Tons</v>
      </c>
      <c r="CA162" s="2">
        <f>VLOOKUP($A:$A,'9-Dünya Yıllar İthaları Birim F'!$A:$N,12,0)</f>
        <v>20</v>
      </c>
      <c r="CB162" s="2">
        <f>VLOOKUP($A:$A,'9-Dünya Yıllar İthaları Birim F'!$A:$N,13,0)</f>
        <v>12</v>
      </c>
      <c r="CC162" s="2" t="str">
        <f>VLOOKUP($A:$A,'9-Dünya Yıllar İthaları Birim F'!$A:$N,14,0)</f>
        <v>Tons</v>
      </c>
    </row>
    <row r="163" spans="1:81" x14ac:dyDescent="0.3">
      <c r="A163" s="6" t="s">
        <v>172</v>
      </c>
      <c r="B163" s="11">
        <v>5</v>
      </c>
      <c r="C163" s="11">
        <v>2</v>
      </c>
      <c r="D163" s="11">
        <v>9</v>
      </c>
      <c r="E163" s="11">
        <v>7</v>
      </c>
      <c r="F163" s="50">
        <v>20</v>
      </c>
      <c r="G163" s="50">
        <f t="shared" si="4"/>
        <v>185.71428571428572</v>
      </c>
      <c r="H163" s="50">
        <f t="shared" si="5"/>
        <v>1.5932573349584558E-3</v>
      </c>
      <c r="I163" s="9" t="e">
        <f>VLOOKUP($A:$A,'2-Dünya Çeyrek Yıllar İthalatı'!$A:$G,2,0)</f>
        <v>#N/A</v>
      </c>
      <c r="J163" s="9" t="e">
        <f>VLOOKUP($A:$A,'2-Dünya Çeyrek Yıllar İthalatı'!$A:$G,3,0)</f>
        <v>#N/A</v>
      </c>
      <c r="K163" s="9" t="e">
        <f>VLOOKUP($A:$A,'2-Dünya Çeyrek Yıllar İthalatı'!$A:$G,4,0)</f>
        <v>#N/A</v>
      </c>
      <c r="L163" s="9" t="e">
        <f>VLOOKUP($A:$A,'2-Dünya Çeyrek Yıllar İthalatı'!$A:$G,5,0)</f>
        <v>#N/A</v>
      </c>
      <c r="M163" s="10" t="e">
        <f>VLOOKUP($A:$A,'2-Dünya Çeyrek Yıllar İthalatı'!$A:$G,6,0)</f>
        <v>#N/A</v>
      </c>
      <c r="N163" s="10" t="e">
        <f>VLOOKUP($A:$A,'2-Dünya Çeyrek Yıllar İthalatı'!$A:$G,7,0)</f>
        <v>#N/A</v>
      </c>
      <c r="O163" s="6">
        <f>VLOOKUP($A:$A,'3-Türkiye İhracat Göstergeleri'!$A:$P,2,0)</f>
        <v>0</v>
      </c>
      <c r="P163" s="25">
        <f>VLOOKUP($A:$A,'3-Türkiye İhracat Göstergeleri'!$A:$P,3,0)</f>
        <v>0</v>
      </c>
      <c r="Q163" s="25">
        <f>VLOOKUP($A:$A,'3-Türkiye İhracat Göstergeleri'!$A:$P,4,0)</f>
        <v>0</v>
      </c>
      <c r="R163" s="25">
        <f>VLOOKUP($A:$A,'3-Türkiye İhracat Göstergeleri'!$A:$P,5,0)</f>
        <v>0</v>
      </c>
      <c r="S163" s="25">
        <f>VLOOKUP($A:$A,'3-Türkiye İhracat Göstergeleri'!$A:$P,6,0)</f>
        <v>0</v>
      </c>
      <c r="T163" s="25">
        <f>VLOOKUP($A:$A,'3-Türkiye İhracat Göstergeleri'!$A:$P,7,0)</f>
        <v>0</v>
      </c>
      <c r="U163" s="25">
        <f>VLOOKUP($A:$A,'3-Türkiye İhracat Göstergeleri'!$A:$P,8,0)</f>
        <v>0</v>
      </c>
      <c r="V163" s="25">
        <f>VLOOKUP($A:$A,'3-Türkiye İhracat Göstergeleri'!$A:$P,9,0)</f>
        <v>0</v>
      </c>
      <c r="W163" s="25">
        <f>VLOOKUP($A:$A,'3-Türkiye İhracat Göstergeleri'!$A:$P,10,0)</f>
        <v>0</v>
      </c>
      <c r="X163" s="25">
        <f>VLOOKUP($A:$A,'3-Türkiye İhracat Göstergeleri'!$A:$P,11,0)</f>
        <v>160</v>
      </c>
      <c r="Y163" s="25">
        <f>VLOOKUP($A:$A,'3-Türkiye İhracat Göstergeleri'!$A:$P,12,0)</f>
        <v>1.5932509888113948E-3</v>
      </c>
      <c r="Z163" s="25">
        <f>VLOOKUP($A:$A,'3-Türkiye İhracat Göstergeleri'!$A:$P,13,0)</f>
        <v>45</v>
      </c>
      <c r="AA163" s="25">
        <f>VLOOKUP($A:$A,'3-Türkiye İhracat Göstergeleri'!$A:$P,14,0)</f>
        <v>9885</v>
      </c>
      <c r="AB163" s="25" t="str">
        <f>VLOOKUP($A:$A,'3-Türkiye İhracat Göstergeleri'!$A:$P,15,0)</f>
        <v>0.82</v>
      </c>
      <c r="AC163" s="25">
        <f>VLOOKUP($A:$A,'3-Türkiye İhracat Göstergeleri'!$A:$P,16,0)</f>
        <v>20</v>
      </c>
      <c r="AD163" s="41">
        <f>VLOOKUP($A:$A,'4-Dünya İthalat Göstergeleri'!$A:$M,2,0)</f>
        <v>20</v>
      </c>
      <c r="AE163" s="29">
        <f>VLOOKUP($A:$A,'4-Dünya İthalat Göstergeleri'!$A:$M,3,0)</f>
        <v>-20</v>
      </c>
      <c r="AF163" s="41">
        <f>VLOOKUP($A:$A,'4-Dünya İthalat Göstergeleri'!$A:$M,4,0)</f>
        <v>2</v>
      </c>
      <c r="AG163" s="41" t="str">
        <f>VLOOKUP($A:$A,'4-Dünya İthalat Göstergeleri'!$A:$M,5,0)</f>
        <v>Tons</v>
      </c>
      <c r="AH163" s="41">
        <f>VLOOKUP($A:$A,'4-Dünya İthalat Göstergeleri'!$A:$M,6,0)</f>
        <v>10000</v>
      </c>
      <c r="AI163" s="41">
        <f>VLOOKUP($A:$A,'4-Dünya İthalat Göstergeleri'!$A:$M,7,0)</f>
        <v>45</v>
      </c>
      <c r="AJ163" s="41">
        <f>VLOOKUP($A:$A,'4-Dünya İthalat Göstergeleri'!$A:$M,8,0)</f>
        <v>0</v>
      </c>
      <c r="AK163" s="41">
        <f>VLOOKUP($A:$A,'4-Dünya İthalat Göstergeleri'!$A:$M,9,0)</f>
        <v>175</v>
      </c>
      <c r="AL163" s="41">
        <f>VLOOKUP($A:$A,'4-Dünya İthalat Göstergeleri'!$A:$M,10,0)</f>
        <v>1.5932509888113948E-3</v>
      </c>
      <c r="AM163" s="41">
        <f>VLOOKUP($A:$A,'4-Dünya İthalat Göstergeleri'!$A:$M,11,0)</f>
        <v>9885</v>
      </c>
      <c r="AN163" s="41" t="str">
        <f>VLOOKUP($A:$A,'4-Dünya İthalat Göstergeleri'!$A:$M,12,0)</f>
        <v>0.82</v>
      </c>
      <c r="AO163" s="41">
        <f>VLOOKUP($A:$A,'4-Dünya İthalat Göstergeleri'!$A:$M,13,0)</f>
        <v>45462</v>
      </c>
      <c r="AP163" s="9" t="e">
        <f>VLOOKUP($A:$A,'5-Dünya Yıllar İhracatı'!$A:$H,2,0)</f>
        <v>#N/A</v>
      </c>
      <c r="AQ163" s="9" t="e">
        <f>VLOOKUP($A:$A,'5-Dünya Yıllar İhracatı'!$A:$H,3,0)</f>
        <v>#N/A</v>
      </c>
      <c r="AR163" s="9" t="e">
        <f>VLOOKUP($A:$A,'5-Dünya Yıllar İhracatı'!$A:$H,4,0)</f>
        <v>#N/A</v>
      </c>
      <c r="AS163" s="9" t="e">
        <f>VLOOKUP($A:$A,'5-Dünya Yıllar İhracatı'!$A:$H,5,0)</f>
        <v>#N/A</v>
      </c>
      <c r="AT163" s="10" t="e">
        <f>VLOOKUP($A:$A,'5-Dünya Yıllar İhracatı'!$A:$H,6,0)</f>
        <v>#N/A</v>
      </c>
      <c r="AU163" s="10" t="e">
        <f>VLOOKUP($A:$A,'5-Dünya Yıllar İhracatı'!$A:$H,7,0)</f>
        <v>#N/A</v>
      </c>
      <c r="AV163" s="10" t="e">
        <f>VLOOKUP($A:$A,'5-Dünya Yıllar İhracatı'!$A:$H,8,0)</f>
        <v>#N/A</v>
      </c>
      <c r="AW163" s="9" t="e">
        <f>VLOOKUP($A:$A,'6-Türkiye Yıllar İhracatı'!$A:$H,2,0)</f>
        <v>#N/A</v>
      </c>
      <c r="AX163" s="9" t="e">
        <f>VLOOKUP($A:$A,'6-Türkiye Yıllar İhracatı'!$A:$H,3,0)</f>
        <v>#N/A</v>
      </c>
      <c r="AY163" s="9" t="e">
        <f>VLOOKUP($A:$A,'6-Türkiye Yıllar İhracatı'!$A:$H,4,0)</f>
        <v>#N/A</v>
      </c>
      <c r="AZ163" s="9" t="e">
        <f>VLOOKUP($A:$A,'6-Türkiye Yıllar İhracatı'!$A:$H,5,0)</f>
        <v>#N/A</v>
      </c>
      <c r="BA163" s="10" t="e">
        <f>VLOOKUP($A:$A,'6-Türkiye Yıllar İhracatı'!$A:$H,6,0)</f>
        <v>#N/A</v>
      </c>
      <c r="BB163" s="9" t="e">
        <f>VLOOKUP($A:$A,'6-Türkiye Yıllar İhracatı'!$A:$H,7,0)</f>
        <v>#N/A</v>
      </c>
      <c r="BC163" s="10" t="e">
        <f>VLOOKUP($A:$A,'6-Türkiye Yıllar İhracatı'!$A:$H,8,0)</f>
        <v>#N/A</v>
      </c>
      <c r="BD163" s="11" t="e">
        <f>VLOOKUP($A:$A,'7-Türkiye Çeyrek Yıllar İhracat'!$A:$G,2,0)</f>
        <v>#N/A</v>
      </c>
      <c r="BE163" s="11" t="e">
        <f>VLOOKUP($A:$A,'7-Türkiye Çeyrek Yıllar İhracat'!$A:$G,3,0)</f>
        <v>#N/A</v>
      </c>
      <c r="BF163" s="11" t="e">
        <f>VLOOKUP($A:$A,'7-Türkiye Çeyrek Yıllar İhracat'!$A:$G,4,0)</f>
        <v>#N/A</v>
      </c>
      <c r="BG163" s="11" t="e">
        <f>VLOOKUP($A:$A,'7-Türkiye Çeyrek Yıllar İhracat'!$A:$G,5,0)</f>
        <v>#N/A</v>
      </c>
      <c r="BH163" s="12" t="e">
        <f>VLOOKUP($A:$A,'7-Türkiye Çeyrek Yıllar İhracat'!$A:$G,6,0)</f>
        <v>#N/A</v>
      </c>
      <c r="BI163" s="12" t="e">
        <f>VLOOKUP($A:$A,'7-Türkiye Çeyrek Yıllar İhracat'!$A:$G,7,0)</f>
        <v>#N/A</v>
      </c>
      <c r="BJ163" s="9" t="e">
        <f>VLOOKUP($A:$A,'8-Türkiye Yıllar İhracat Birim '!$A:$H,2,0)</f>
        <v>#N/A</v>
      </c>
      <c r="BK163" s="9" t="e">
        <f>VLOOKUP($A:$A,'8-Türkiye Yıllar İhracat Birim '!$A:$H,3,0)</f>
        <v>#N/A</v>
      </c>
      <c r="BL163" s="9" t="e">
        <f>VLOOKUP($A:$A,'8-Türkiye Yıllar İhracat Birim '!$A:$H,4,0)</f>
        <v>#N/A</v>
      </c>
      <c r="BM163" s="9" t="e">
        <f>VLOOKUP($A:$A,'8-Türkiye Yıllar İhracat Birim '!$A:$H,5,0)</f>
        <v>#N/A</v>
      </c>
      <c r="BN163" s="9" t="e">
        <f>VLOOKUP($A:$A,'8-Türkiye Yıllar İhracat Birim '!$A:$H,6,0)</f>
        <v>#N/A</v>
      </c>
      <c r="BO163" s="9" t="e">
        <f>VLOOKUP($A:$A,'8-Türkiye Yıllar İhracat Birim '!$A:$H,7,0)</f>
        <v>#N/A</v>
      </c>
      <c r="BP163" s="10" t="e">
        <f>VLOOKUP($A:$A,'8-Türkiye Yıllar İhracat Birim '!$A:$H,8,0)</f>
        <v>#N/A</v>
      </c>
      <c r="BQ163" s="2">
        <f>VLOOKUP($A:$A,'9-Dünya Yıllar İthaları Birim F'!$A:$N,2,0)</f>
        <v>0</v>
      </c>
      <c r="BR163" s="2" t="str">
        <f>VLOOKUP($A:$A,'9-Dünya Yıllar İthaları Birim F'!$A:$N,3,0)</f>
        <v>US Dollar/Tons</v>
      </c>
      <c r="BS163" s="2">
        <f>VLOOKUP($A:$A,'9-Dünya Yıllar İthaları Birim F'!$A:$N,4,0)</f>
        <v>0</v>
      </c>
      <c r="BT163" s="2" t="str">
        <f>VLOOKUP($A:$A,'9-Dünya Yıllar İthaları Birim F'!$A:$N,5,0)</f>
        <v>US Dollar/Tons</v>
      </c>
      <c r="BU163" s="2">
        <f>VLOOKUP($A:$A,'9-Dünya Yıllar İthaları Birim F'!$A:$N,6,0)</f>
        <v>9000</v>
      </c>
      <c r="BV163" s="2" t="str">
        <f>VLOOKUP($A:$A,'9-Dünya Yıllar İthaları Birim F'!$A:$N,7,0)</f>
        <v>US Dollar/Tons</v>
      </c>
      <c r="BW163" s="2">
        <f>VLOOKUP($A:$A,'9-Dünya Yıllar İthaları Birim F'!$A:$N,8,0)</f>
        <v>7000</v>
      </c>
      <c r="BX163" s="2" t="str">
        <f>VLOOKUP($A:$A,'9-Dünya Yıllar İthaları Birim F'!$A:$N,9,0)</f>
        <v>US Dollar/Tons</v>
      </c>
      <c r="BY163" s="2">
        <f>VLOOKUP($A:$A,'9-Dünya Yıllar İthaları Birim F'!$A:$N,10,0)</f>
        <v>10000</v>
      </c>
      <c r="BZ163" s="2" t="str">
        <f>VLOOKUP($A:$A,'9-Dünya Yıllar İthaları Birim F'!$A:$N,11,0)</f>
        <v>US Dollar/Tons</v>
      </c>
      <c r="CA163" s="2">
        <f>VLOOKUP($A:$A,'9-Dünya Yıllar İthaları Birim F'!$A:$N,12,0)</f>
        <v>20</v>
      </c>
      <c r="CB163" s="2">
        <f>VLOOKUP($A:$A,'9-Dünya Yıllar İthaları Birim F'!$A:$N,13,0)</f>
        <v>2</v>
      </c>
      <c r="CC163" s="2" t="str">
        <f>VLOOKUP($A:$A,'9-Dünya Yıllar İthaları Birim F'!$A:$N,14,0)</f>
        <v>Tons</v>
      </c>
    </row>
    <row r="164" spans="1:81" x14ac:dyDescent="0.3">
      <c r="A164" s="8" t="s">
        <v>173</v>
      </c>
      <c r="B164" s="9"/>
      <c r="C164" s="9">
        <v>0</v>
      </c>
      <c r="D164" s="9">
        <v>1</v>
      </c>
      <c r="E164" s="13">
        <v>22</v>
      </c>
      <c r="F164" s="51">
        <v>20</v>
      </c>
      <c r="G164" s="51">
        <f t="shared" si="4"/>
        <v>-9.0909090909090917</v>
      </c>
      <c r="H164" s="51">
        <f t="shared" si="5"/>
        <v>1.5932573349584558E-3</v>
      </c>
      <c r="I164" s="11" t="e">
        <f>VLOOKUP($A:$A,'2-Dünya Çeyrek Yıllar İthalatı'!$A:$G,2,0)</f>
        <v>#N/A</v>
      </c>
      <c r="J164" s="11" t="e">
        <f>VLOOKUP($A:$A,'2-Dünya Çeyrek Yıllar İthalatı'!$A:$G,3,0)</f>
        <v>#N/A</v>
      </c>
      <c r="K164" s="11" t="e">
        <f>VLOOKUP($A:$A,'2-Dünya Çeyrek Yıllar İthalatı'!$A:$G,4,0)</f>
        <v>#N/A</v>
      </c>
      <c r="L164" s="11" t="e">
        <f>VLOOKUP($A:$A,'2-Dünya Çeyrek Yıllar İthalatı'!$A:$G,5,0)</f>
        <v>#N/A</v>
      </c>
      <c r="M164" s="12" t="e">
        <f>VLOOKUP($A:$A,'2-Dünya Çeyrek Yıllar İthalatı'!$A:$G,6,0)</f>
        <v>#N/A</v>
      </c>
      <c r="N164" s="12" t="e">
        <f>VLOOKUP($A:$A,'2-Dünya Çeyrek Yıllar İthalatı'!$A:$G,7,0)</f>
        <v>#N/A</v>
      </c>
      <c r="O164" s="8">
        <f>VLOOKUP($A:$A,'3-Türkiye İhracat Göstergeleri'!$A:$P,2,0)</f>
        <v>0</v>
      </c>
      <c r="P164" s="27">
        <f>VLOOKUP($A:$A,'3-Türkiye İhracat Göstergeleri'!$A:$P,3,0)</f>
        <v>0</v>
      </c>
      <c r="Q164" s="27">
        <f>VLOOKUP($A:$A,'3-Türkiye İhracat Göstergeleri'!$A:$P,4,0)</f>
        <v>0</v>
      </c>
      <c r="R164" s="27">
        <f>VLOOKUP($A:$A,'3-Türkiye İhracat Göstergeleri'!$A:$P,5,0)</f>
        <v>0</v>
      </c>
      <c r="S164" s="27">
        <f>VLOOKUP($A:$A,'3-Türkiye İhracat Göstergeleri'!$A:$P,6,0)</f>
        <v>0</v>
      </c>
      <c r="T164" s="27">
        <f>VLOOKUP($A:$A,'3-Türkiye İhracat Göstergeleri'!$A:$P,7,0)</f>
        <v>0</v>
      </c>
      <c r="U164" s="27">
        <f>VLOOKUP($A:$A,'3-Türkiye İhracat Göstergeleri'!$A:$P,8,0)</f>
        <v>0</v>
      </c>
      <c r="V164" s="27">
        <f>VLOOKUP($A:$A,'3-Türkiye İhracat Göstergeleri'!$A:$P,9,0)</f>
        <v>0</v>
      </c>
      <c r="W164" s="27">
        <f>VLOOKUP($A:$A,'3-Türkiye İhracat Göstergeleri'!$A:$P,10,0)</f>
        <v>0</v>
      </c>
      <c r="X164" s="27">
        <f>VLOOKUP($A:$A,'3-Türkiye İhracat Göstergeleri'!$A:$P,11,0)</f>
        <v>159</v>
      </c>
      <c r="Y164" s="27">
        <f>VLOOKUP($A:$A,'3-Türkiye İhracat Göstergeleri'!$A:$P,12,0)</f>
        <v>1.5932509888113948E-3</v>
      </c>
      <c r="Z164" s="27">
        <f>VLOOKUP($A:$A,'3-Türkiye İhracat Göstergeleri'!$A:$P,13,0)</f>
        <v>28</v>
      </c>
      <c r="AA164" s="27">
        <f>VLOOKUP($A:$A,'3-Türkiye İhracat Göstergeleri'!$A:$P,14,0)</f>
        <v>5837</v>
      </c>
      <c r="AB164" s="27" t="str">
        <f>VLOOKUP($A:$A,'3-Türkiye İhracat Göstergeleri'!$A:$P,15,0)</f>
        <v>0.58</v>
      </c>
      <c r="AC164" s="27">
        <f>VLOOKUP($A:$A,'3-Türkiye İhracat Göstergeleri'!$A:$P,16,0)</f>
        <v>12</v>
      </c>
      <c r="AD164" s="27">
        <f>VLOOKUP($A:$A,'4-Dünya İthalat Göstergeleri'!$A:$M,2,0)</f>
        <v>20</v>
      </c>
      <c r="AE164" s="28">
        <f>VLOOKUP($A:$A,'4-Dünya İthalat Göstergeleri'!$A:$M,3,0)</f>
        <v>-20</v>
      </c>
      <c r="AF164" s="27">
        <f>VLOOKUP($A:$A,'4-Dünya İthalat Göstergeleri'!$A:$M,4,0)</f>
        <v>6</v>
      </c>
      <c r="AG164" s="27" t="str">
        <f>VLOOKUP($A:$A,'4-Dünya İthalat Göstergeleri'!$A:$M,5,0)</f>
        <v>Tons</v>
      </c>
      <c r="AH164" s="27">
        <f>VLOOKUP($A:$A,'4-Dünya İthalat Göstergeleri'!$A:$M,6,0)</f>
        <v>3333</v>
      </c>
      <c r="AI164" s="27">
        <f>VLOOKUP($A:$A,'4-Dünya İthalat Göstergeleri'!$A:$M,7,0)</f>
        <v>28</v>
      </c>
      <c r="AJ164" s="27">
        <f>VLOOKUP($A:$A,'4-Dünya İthalat Göstergeleri'!$A:$M,8,0)</f>
        <v>0</v>
      </c>
      <c r="AK164" s="27">
        <f>VLOOKUP($A:$A,'4-Dünya İthalat Göstergeleri'!$A:$M,9,0)</f>
        <v>-7</v>
      </c>
      <c r="AL164" s="27">
        <f>VLOOKUP($A:$A,'4-Dünya İthalat Göstergeleri'!$A:$M,10,0)</f>
        <v>1.5932509888113948E-3</v>
      </c>
      <c r="AM164" s="27">
        <f>VLOOKUP($A:$A,'4-Dünya İthalat Göstergeleri'!$A:$M,11,0)</f>
        <v>5837</v>
      </c>
      <c r="AN164" s="27" t="str">
        <f>VLOOKUP($A:$A,'4-Dünya İthalat Göstergeleri'!$A:$M,12,0)</f>
        <v>0.58</v>
      </c>
      <c r="AO164" s="27">
        <f>VLOOKUP($A:$A,'4-Dünya İthalat Göstergeleri'!$A:$M,13,0)</f>
        <v>12</v>
      </c>
      <c r="AP164" s="11" t="e">
        <f>VLOOKUP($A:$A,'5-Dünya Yıllar İhracatı'!$A:$H,2,0)</f>
        <v>#N/A</v>
      </c>
      <c r="AQ164" s="11" t="e">
        <f>VLOOKUP($A:$A,'5-Dünya Yıllar İhracatı'!$A:$H,3,0)</f>
        <v>#N/A</v>
      </c>
      <c r="AR164" s="11" t="e">
        <f>VLOOKUP($A:$A,'5-Dünya Yıllar İhracatı'!$A:$H,4,0)</f>
        <v>#N/A</v>
      </c>
      <c r="AS164" s="11" t="e">
        <f>VLOOKUP($A:$A,'5-Dünya Yıllar İhracatı'!$A:$H,5,0)</f>
        <v>#N/A</v>
      </c>
      <c r="AT164" s="12" t="e">
        <f>VLOOKUP($A:$A,'5-Dünya Yıllar İhracatı'!$A:$H,6,0)</f>
        <v>#N/A</v>
      </c>
      <c r="AU164" s="12" t="e">
        <f>VLOOKUP($A:$A,'5-Dünya Yıllar İhracatı'!$A:$H,7,0)</f>
        <v>#N/A</v>
      </c>
      <c r="AV164" s="12" t="e">
        <f>VLOOKUP($A:$A,'5-Dünya Yıllar İhracatı'!$A:$H,8,0)</f>
        <v>#N/A</v>
      </c>
      <c r="AW164" s="11" t="e">
        <f>VLOOKUP($A:$A,'6-Türkiye Yıllar İhracatı'!$A:$H,2,0)</f>
        <v>#N/A</v>
      </c>
      <c r="AX164" s="11" t="e">
        <f>VLOOKUP($A:$A,'6-Türkiye Yıllar İhracatı'!$A:$H,3,0)</f>
        <v>#N/A</v>
      </c>
      <c r="AY164" s="11" t="e">
        <f>VLOOKUP($A:$A,'6-Türkiye Yıllar İhracatı'!$A:$H,4,0)</f>
        <v>#N/A</v>
      </c>
      <c r="AZ164" s="11" t="e">
        <f>VLOOKUP($A:$A,'6-Türkiye Yıllar İhracatı'!$A:$H,5,0)</f>
        <v>#N/A</v>
      </c>
      <c r="BA164" s="12" t="e">
        <f>VLOOKUP($A:$A,'6-Türkiye Yıllar İhracatı'!$A:$H,6,0)</f>
        <v>#N/A</v>
      </c>
      <c r="BB164" s="11" t="e">
        <f>VLOOKUP($A:$A,'6-Türkiye Yıllar İhracatı'!$A:$H,7,0)</f>
        <v>#N/A</v>
      </c>
      <c r="BC164" s="12" t="e">
        <f>VLOOKUP($A:$A,'6-Türkiye Yıllar İhracatı'!$A:$H,8,0)</f>
        <v>#N/A</v>
      </c>
      <c r="BD164" s="9" t="e">
        <f>VLOOKUP($A:$A,'7-Türkiye Çeyrek Yıllar İhracat'!$A:$G,2,0)</f>
        <v>#N/A</v>
      </c>
      <c r="BE164" s="9" t="e">
        <f>VLOOKUP($A:$A,'7-Türkiye Çeyrek Yıllar İhracat'!$A:$G,3,0)</f>
        <v>#N/A</v>
      </c>
      <c r="BF164" s="9" t="e">
        <f>VLOOKUP($A:$A,'7-Türkiye Çeyrek Yıllar İhracat'!$A:$G,4,0)</f>
        <v>#N/A</v>
      </c>
      <c r="BG164" s="9" t="e">
        <f>VLOOKUP($A:$A,'7-Türkiye Çeyrek Yıllar İhracat'!$A:$G,5,0)</f>
        <v>#N/A</v>
      </c>
      <c r="BH164" s="10" t="e">
        <f>VLOOKUP($A:$A,'7-Türkiye Çeyrek Yıllar İhracat'!$A:$G,6,0)</f>
        <v>#N/A</v>
      </c>
      <c r="BI164" s="12" t="e">
        <f>VLOOKUP($A:$A,'7-Türkiye Çeyrek Yıllar İhracat'!$A:$G,7,0)</f>
        <v>#N/A</v>
      </c>
      <c r="BJ164" s="11" t="e">
        <f>VLOOKUP($A:$A,'8-Türkiye Yıllar İhracat Birim '!$A:$H,2,0)</f>
        <v>#N/A</v>
      </c>
      <c r="BK164" s="11" t="e">
        <f>VLOOKUP($A:$A,'8-Türkiye Yıllar İhracat Birim '!$A:$H,3,0)</f>
        <v>#N/A</v>
      </c>
      <c r="BL164" s="11" t="e">
        <f>VLOOKUP($A:$A,'8-Türkiye Yıllar İhracat Birim '!$A:$H,4,0)</f>
        <v>#N/A</v>
      </c>
      <c r="BM164" s="11" t="e">
        <f>VLOOKUP($A:$A,'8-Türkiye Yıllar İhracat Birim '!$A:$H,5,0)</f>
        <v>#N/A</v>
      </c>
      <c r="BN164" s="11" t="e">
        <f>VLOOKUP($A:$A,'8-Türkiye Yıllar İhracat Birim '!$A:$H,6,0)</f>
        <v>#N/A</v>
      </c>
      <c r="BO164" s="11" t="e">
        <f>VLOOKUP($A:$A,'8-Türkiye Yıllar İhracat Birim '!$A:$H,7,0)</f>
        <v>#N/A</v>
      </c>
      <c r="BP164" s="12" t="e">
        <f>VLOOKUP($A:$A,'8-Türkiye Yıllar İhracat Birim '!$A:$H,8,0)</f>
        <v>#N/A</v>
      </c>
      <c r="BQ164" s="2">
        <f>VLOOKUP($A:$A,'9-Dünya Yıllar İthaları Birim F'!$A:$N,2,0)</f>
        <v>0</v>
      </c>
      <c r="BR164" s="2">
        <f>VLOOKUP($A:$A,'9-Dünya Yıllar İthaları Birim F'!$A:$N,3,0)</f>
        <v>0</v>
      </c>
      <c r="BS164" s="2">
        <f>VLOOKUP($A:$A,'9-Dünya Yıllar İthaları Birim F'!$A:$N,4,0)</f>
        <v>0</v>
      </c>
      <c r="BT164" s="2">
        <f>VLOOKUP($A:$A,'9-Dünya Yıllar İthaları Birim F'!$A:$N,5,0)</f>
        <v>0</v>
      </c>
      <c r="BU164" s="2">
        <f>VLOOKUP($A:$A,'9-Dünya Yıllar İthaları Birim F'!$A:$N,6,0)</f>
        <v>0</v>
      </c>
      <c r="BV164" s="2" t="str">
        <f>VLOOKUP($A:$A,'9-Dünya Yıllar İthaları Birim F'!$A:$N,7,0)</f>
        <v>US Dollar/Tons</v>
      </c>
      <c r="BW164" s="2">
        <f>VLOOKUP($A:$A,'9-Dünya Yıllar İthaları Birim F'!$A:$N,8,0)</f>
        <v>3143</v>
      </c>
      <c r="BX164" s="2" t="str">
        <f>VLOOKUP($A:$A,'9-Dünya Yıllar İthaları Birim F'!$A:$N,9,0)</f>
        <v>US Dollar/Tons</v>
      </c>
      <c r="BY164" s="2">
        <f>VLOOKUP($A:$A,'9-Dünya Yıllar İthaları Birim F'!$A:$N,10,0)</f>
        <v>3333</v>
      </c>
      <c r="BZ164" s="2" t="str">
        <f>VLOOKUP($A:$A,'9-Dünya Yıllar İthaları Birim F'!$A:$N,11,0)</f>
        <v>US Dollar/Tons</v>
      </c>
      <c r="CA164" s="2">
        <f>VLOOKUP($A:$A,'9-Dünya Yıllar İthaları Birim F'!$A:$N,12,0)</f>
        <v>20</v>
      </c>
      <c r="CB164" s="2">
        <f>VLOOKUP($A:$A,'9-Dünya Yıllar İthaları Birim F'!$A:$N,13,0)</f>
        <v>6</v>
      </c>
      <c r="CC164" s="2" t="str">
        <f>VLOOKUP($A:$A,'9-Dünya Yıllar İthaları Birim F'!$A:$N,14,0)</f>
        <v>Tons</v>
      </c>
    </row>
    <row r="165" spans="1:81" x14ac:dyDescent="0.3">
      <c r="A165" s="6" t="s">
        <v>174</v>
      </c>
      <c r="B165" s="11">
        <v>0</v>
      </c>
      <c r="C165" s="11">
        <v>3</v>
      </c>
      <c r="D165" s="11">
        <v>6</v>
      </c>
      <c r="E165" s="11">
        <v>6</v>
      </c>
      <c r="F165" s="50">
        <v>18</v>
      </c>
      <c r="G165" s="50">
        <f t="shared" si="4"/>
        <v>200</v>
      </c>
      <c r="H165" s="50">
        <f t="shared" si="5"/>
        <v>1.4339316014626102E-3</v>
      </c>
      <c r="I165" s="9" t="e">
        <f>VLOOKUP($A:$A,'2-Dünya Çeyrek Yıllar İthalatı'!$A:$G,2,0)</f>
        <v>#N/A</v>
      </c>
      <c r="J165" s="9" t="e">
        <f>VLOOKUP($A:$A,'2-Dünya Çeyrek Yıllar İthalatı'!$A:$G,3,0)</f>
        <v>#N/A</v>
      </c>
      <c r="K165" s="9" t="e">
        <f>VLOOKUP($A:$A,'2-Dünya Çeyrek Yıllar İthalatı'!$A:$G,4,0)</f>
        <v>#N/A</v>
      </c>
      <c r="L165" s="9" t="e">
        <f>VLOOKUP($A:$A,'2-Dünya Çeyrek Yıllar İthalatı'!$A:$G,5,0)</f>
        <v>#N/A</v>
      </c>
      <c r="M165" s="10" t="e">
        <f>VLOOKUP($A:$A,'2-Dünya Çeyrek Yıllar İthalatı'!$A:$G,6,0)</f>
        <v>#N/A</v>
      </c>
      <c r="N165" s="10" t="e">
        <f>VLOOKUP($A:$A,'2-Dünya Çeyrek Yıllar İthalatı'!$A:$G,7,0)</f>
        <v>#N/A</v>
      </c>
      <c r="O165" s="6">
        <f>VLOOKUP($A:$A,'3-Türkiye İhracat Göstergeleri'!$A:$P,2,0)</f>
        <v>0</v>
      </c>
      <c r="P165" s="25">
        <f>VLOOKUP($A:$A,'3-Türkiye İhracat Göstergeleri'!$A:$P,3,0)</f>
        <v>0</v>
      </c>
      <c r="Q165" s="25">
        <f>VLOOKUP($A:$A,'3-Türkiye İhracat Göstergeleri'!$A:$P,4,0)</f>
        <v>0</v>
      </c>
      <c r="R165" s="25">
        <f>VLOOKUP($A:$A,'3-Türkiye İhracat Göstergeleri'!$A:$P,5,0)</f>
        <v>0</v>
      </c>
      <c r="S165" s="25">
        <f>VLOOKUP($A:$A,'3-Türkiye İhracat Göstergeleri'!$A:$P,6,0)</f>
        <v>0</v>
      </c>
      <c r="T165" s="25">
        <f>VLOOKUP($A:$A,'3-Türkiye İhracat Göstergeleri'!$A:$P,7,0)</f>
        <v>0</v>
      </c>
      <c r="U165" s="25">
        <f>VLOOKUP($A:$A,'3-Türkiye İhracat Göstergeleri'!$A:$P,8,0)</f>
        <v>0</v>
      </c>
      <c r="V165" s="25">
        <f>VLOOKUP($A:$A,'3-Türkiye İhracat Göstergeleri'!$A:$P,9,0)</f>
        <v>0</v>
      </c>
      <c r="W165" s="25">
        <f>VLOOKUP($A:$A,'3-Türkiye İhracat Göstergeleri'!$A:$P,10,0)</f>
        <v>0</v>
      </c>
      <c r="X165" s="25">
        <f>VLOOKUP($A:$A,'3-Türkiye İhracat Göstergeleri'!$A:$P,11,0)</f>
        <v>162</v>
      </c>
      <c r="Y165" s="25">
        <f>VLOOKUP($A:$A,'3-Türkiye İhracat Göstergeleri'!$A:$P,12,0)</f>
        <v>1.4339258899302555E-3</v>
      </c>
      <c r="Z165" s="25">
        <f>VLOOKUP($A:$A,'3-Türkiye İhracat Göstergeleri'!$A:$P,13,0)</f>
        <v>0</v>
      </c>
      <c r="AA165" s="25">
        <f>VLOOKUP($A:$A,'3-Türkiye İhracat Göstergeleri'!$A:$P,14,0)</f>
        <v>465</v>
      </c>
      <c r="AB165" s="25" t="str">
        <f>VLOOKUP($A:$A,'3-Türkiye İhracat Göstergeleri'!$A:$P,15,0)</f>
        <v>0.64</v>
      </c>
      <c r="AC165" s="25">
        <f>VLOOKUP($A:$A,'3-Türkiye İhracat Göstergeleri'!$A:$P,16,0)</f>
        <v>0</v>
      </c>
      <c r="AD165" s="25">
        <f>VLOOKUP($A:$A,'4-Dünya İthalat Göstergeleri'!$A:$M,2,0)</f>
        <v>18</v>
      </c>
      <c r="AE165" s="29">
        <f>VLOOKUP($A:$A,'4-Dünya İthalat Göstergeleri'!$A:$M,3,0)</f>
        <v>-18</v>
      </c>
      <c r="AF165" s="25">
        <f>VLOOKUP($A:$A,'4-Dünya İthalat Göstergeleri'!$A:$M,4,0)</f>
        <v>2</v>
      </c>
      <c r="AG165" s="25" t="str">
        <f>VLOOKUP($A:$A,'4-Dünya İthalat Göstergeleri'!$A:$M,5,0)</f>
        <v>Tons</v>
      </c>
      <c r="AH165" s="25">
        <f>VLOOKUP($A:$A,'4-Dünya İthalat Göstergeleri'!$A:$M,6,0)</f>
        <v>9000</v>
      </c>
      <c r="AI165" s="25">
        <f>VLOOKUP($A:$A,'4-Dünya İthalat Göstergeleri'!$A:$M,7,0)</f>
        <v>0</v>
      </c>
      <c r="AJ165" s="25">
        <f>VLOOKUP($A:$A,'4-Dünya İthalat Göstergeleri'!$A:$M,8,0)</f>
        <v>23</v>
      </c>
      <c r="AK165" s="25">
        <f>VLOOKUP($A:$A,'4-Dünya İthalat Göstergeleri'!$A:$M,9,0)</f>
        <v>200</v>
      </c>
      <c r="AL165" s="25">
        <f>VLOOKUP($A:$A,'4-Dünya İthalat Göstergeleri'!$A:$M,10,0)</f>
        <v>1.4339258899302555E-3</v>
      </c>
      <c r="AM165" s="25">
        <f>VLOOKUP($A:$A,'4-Dünya İthalat Göstergeleri'!$A:$M,11,0)</f>
        <v>465</v>
      </c>
      <c r="AN165" s="25" t="str">
        <f>VLOOKUP($A:$A,'4-Dünya İthalat Göstergeleri'!$A:$M,12,0)</f>
        <v>0.64</v>
      </c>
      <c r="AO165" s="25" t="str">
        <f>VLOOKUP($A:$A,'4-Dünya İthalat Göstergeleri'!$A:$M,13,0)</f>
        <v>...</v>
      </c>
      <c r="AP165" s="9" t="e">
        <f>VLOOKUP($A:$A,'5-Dünya Yıllar İhracatı'!$A:$H,2,0)</f>
        <v>#N/A</v>
      </c>
      <c r="AQ165" s="9" t="e">
        <f>VLOOKUP($A:$A,'5-Dünya Yıllar İhracatı'!$A:$H,3,0)</f>
        <v>#N/A</v>
      </c>
      <c r="AR165" s="9" t="e">
        <f>VLOOKUP($A:$A,'5-Dünya Yıllar İhracatı'!$A:$H,4,0)</f>
        <v>#N/A</v>
      </c>
      <c r="AS165" s="9" t="e">
        <f>VLOOKUP($A:$A,'5-Dünya Yıllar İhracatı'!$A:$H,5,0)</f>
        <v>#N/A</v>
      </c>
      <c r="AT165" s="10" t="e">
        <f>VLOOKUP($A:$A,'5-Dünya Yıllar İhracatı'!$A:$H,6,0)</f>
        <v>#N/A</v>
      </c>
      <c r="AU165" s="10" t="e">
        <f>VLOOKUP($A:$A,'5-Dünya Yıllar İhracatı'!$A:$H,7,0)</f>
        <v>#N/A</v>
      </c>
      <c r="AV165" s="10" t="e">
        <f>VLOOKUP($A:$A,'5-Dünya Yıllar İhracatı'!$A:$H,8,0)</f>
        <v>#N/A</v>
      </c>
      <c r="AW165" s="9" t="e">
        <f>VLOOKUP($A:$A,'6-Türkiye Yıllar İhracatı'!$A:$H,2,0)</f>
        <v>#N/A</v>
      </c>
      <c r="AX165" s="9" t="e">
        <f>VLOOKUP($A:$A,'6-Türkiye Yıllar İhracatı'!$A:$H,3,0)</f>
        <v>#N/A</v>
      </c>
      <c r="AY165" s="9" t="e">
        <f>VLOOKUP($A:$A,'6-Türkiye Yıllar İhracatı'!$A:$H,4,0)</f>
        <v>#N/A</v>
      </c>
      <c r="AZ165" s="9" t="e">
        <f>VLOOKUP($A:$A,'6-Türkiye Yıllar İhracatı'!$A:$H,5,0)</f>
        <v>#N/A</v>
      </c>
      <c r="BA165" s="10" t="e">
        <f>VLOOKUP($A:$A,'6-Türkiye Yıllar İhracatı'!$A:$H,6,0)</f>
        <v>#N/A</v>
      </c>
      <c r="BB165" s="9" t="e">
        <f>VLOOKUP($A:$A,'6-Türkiye Yıllar İhracatı'!$A:$H,7,0)</f>
        <v>#N/A</v>
      </c>
      <c r="BC165" s="10" t="e">
        <f>VLOOKUP($A:$A,'6-Türkiye Yıllar İhracatı'!$A:$H,8,0)</f>
        <v>#N/A</v>
      </c>
      <c r="BD165" s="11" t="e">
        <f>VLOOKUP($A:$A,'7-Türkiye Çeyrek Yıllar İhracat'!$A:$G,2,0)</f>
        <v>#N/A</v>
      </c>
      <c r="BE165" s="11" t="e">
        <f>VLOOKUP($A:$A,'7-Türkiye Çeyrek Yıllar İhracat'!$A:$G,3,0)</f>
        <v>#N/A</v>
      </c>
      <c r="BF165" s="11" t="e">
        <f>VLOOKUP($A:$A,'7-Türkiye Çeyrek Yıllar İhracat'!$A:$G,4,0)</f>
        <v>#N/A</v>
      </c>
      <c r="BG165" s="11" t="e">
        <f>VLOOKUP($A:$A,'7-Türkiye Çeyrek Yıllar İhracat'!$A:$G,5,0)</f>
        <v>#N/A</v>
      </c>
      <c r="BH165" s="12" t="e">
        <f>VLOOKUP($A:$A,'7-Türkiye Çeyrek Yıllar İhracat'!$A:$G,6,0)</f>
        <v>#N/A</v>
      </c>
      <c r="BI165" s="12" t="e">
        <f>VLOOKUP($A:$A,'7-Türkiye Çeyrek Yıllar İhracat'!$A:$G,7,0)</f>
        <v>#N/A</v>
      </c>
      <c r="BJ165" s="9" t="e">
        <f>VLOOKUP($A:$A,'8-Türkiye Yıllar İhracat Birim '!$A:$H,2,0)</f>
        <v>#N/A</v>
      </c>
      <c r="BK165" s="9" t="e">
        <f>VLOOKUP($A:$A,'8-Türkiye Yıllar İhracat Birim '!$A:$H,3,0)</f>
        <v>#N/A</v>
      </c>
      <c r="BL165" s="9" t="e">
        <f>VLOOKUP($A:$A,'8-Türkiye Yıllar İhracat Birim '!$A:$H,4,0)</f>
        <v>#N/A</v>
      </c>
      <c r="BM165" s="9" t="e">
        <f>VLOOKUP($A:$A,'8-Türkiye Yıllar İhracat Birim '!$A:$H,5,0)</f>
        <v>#N/A</v>
      </c>
      <c r="BN165" s="9" t="e">
        <f>VLOOKUP($A:$A,'8-Türkiye Yıllar İhracat Birim '!$A:$H,6,0)</f>
        <v>#N/A</v>
      </c>
      <c r="BO165" s="9" t="e">
        <f>VLOOKUP($A:$A,'8-Türkiye Yıllar İhracat Birim '!$A:$H,7,0)</f>
        <v>#N/A</v>
      </c>
      <c r="BP165" s="10" t="e">
        <f>VLOOKUP($A:$A,'8-Türkiye Yıllar İhracat Birim '!$A:$H,8,0)</f>
        <v>#N/A</v>
      </c>
      <c r="BQ165" s="2">
        <f>VLOOKUP($A:$A,'9-Dünya Yıllar İthaları Birim F'!$A:$N,2,0)</f>
        <v>0</v>
      </c>
      <c r="BR165" s="2">
        <f>VLOOKUP($A:$A,'9-Dünya Yıllar İthaları Birim F'!$A:$N,3,0)</f>
        <v>0</v>
      </c>
      <c r="BS165" s="2">
        <f>VLOOKUP($A:$A,'9-Dünya Yıllar İthaları Birim F'!$A:$N,4,0)</f>
        <v>3000</v>
      </c>
      <c r="BT165" s="2" t="str">
        <f>VLOOKUP($A:$A,'9-Dünya Yıllar İthaları Birim F'!$A:$N,5,0)</f>
        <v>US Dollar/Tons</v>
      </c>
      <c r="BU165" s="2">
        <f>VLOOKUP($A:$A,'9-Dünya Yıllar İthaları Birim F'!$A:$N,6,0)</f>
        <v>6000</v>
      </c>
      <c r="BV165" s="2" t="str">
        <f>VLOOKUP($A:$A,'9-Dünya Yıllar İthaları Birim F'!$A:$N,7,0)</f>
        <v>US Dollar/Tons</v>
      </c>
      <c r="BW165" s="2">
        <f>VLOOKUP($A:$A,'9-Dünya Yıllar İthaları Birim F'!$A:$N,8,0)</f>
        <v>6000</v>
      </c>
      <c r="BX165" s="2" t="str">
        <f>VLOOKUP($A:$A,'9-Dünya Yıllar İthaları Birim F'!$A:$N,9,0)</f>
        <v>US Dollar/Tons</v>
      </c>
      <c r="BY165" s="2">
        <f>VLOOKUP($A:$A,'9-Dünya Yıllar İthaları Birim F'!$A:$N,10,0)</f>
        <v>9000</v>
      </c>
      <c r="BZ165" s="2" t="str">
        <f>VLOOKUP($A:$A,'9-Dünya Yıllar İthaları Birim F'!$A:$N,11,0)</f>
        <v>US Dollar/Tons</v>
      </c>
      <c r="CA165" s="2">
        <f>VLOOKUP($A:$A,'9-Dünya Yıllar İthaları Birim F'!$A:$N,12,0)</f>
        <v>18</v>
      </c>
      <c r="CB165" s="2">
        <f>VLOOKUP($A:$A,'9-Dünya Yıllar İthaları Birim F'!$A:$N,13,0)</f>
        <v>2</v>
      </c>
      <c r="CC165" s="2" t="str">
        <f>VLOOKUP($A:$A,'9-Dünya Yıllar İthaları Birim F'!$A:$N,14,0)</f>
        <v>Tons</v>
      </c>
    </row>
    <row r="166" spans="1:81" x14ac:dyDescent="0.3">
      <c r="A166" s="8" t="s">
        <v>175</v>
      </c>
      <c r="B166" s="9">
        <v>7</v>
      </c>
      <c r="C166" s="9">
        <v>9</v>
      </c>
      <c r="D166" s="9">
        <v>25</v>
      </c>
      <c r="E166" s="9">
        <v>15</v>
      </c>
      <c r="F166" s="49">
        <v>14</v>
      </c>
      <c r="G166" s="49">
        <f t="shared" si="4"/>
        <v>-6.666666666666667</v>
      </c>
      <c r="H166" s="49">
        <f t="shared" si="5"/>
        <v>1.1152801344709192E-3</v>
      </c>
      <c r="I166" s="11" t="e">
        <f>VLOOKUP($A:$A,'2-Dünya Çeyrek Yıllar İthalatı'!$A:$G,2,0)</f>
        <v>#N/A</v>
      </c>
      <c r="J166" s="11" t="e">
        <f>VLOOKUP($A:$A,'2-Dünya Çeyrek Yıllar İthalatı'!$A:$G,3,0)</f>
        <v>#N/A</v>
      </c>
      <c r="K166" s="11" t="e">
        <f>VLOOKUP($A:$A,'2-Dünya Çeyrek Yıllar İthalatı'!$A:$G,4,0)</f>
        <v>#N/A</v>
      </c>
      <c r="L166" s="11" t="e">
        <f>VLOOKUP($A:$A,'2-Dünya Çeyrek Yıllar İthalatı'!$A:$G,5,0)</f>
        <v>#N/A</v>
      </c>
      <c r="M166" s="12" t="e">
        <f>VLOOKUP($A:$A,'2-Dünya Çeyrek Yıllar İthalatı'!$A:$G,6,0)</f>
        <v>#N/A</v>
      </c>
      <c r="N166" s="12" t="e">
        <f>VLOOKUP($A:$A,'2-Dünya Çeyrek Yıllar İthalatı'!$A:$G,7,0)</f>
        <v>#N/A</v>
      </c>
      <c r="O166" s="8">
        <f>VLOOKUP($A:$A,'3-Türkiye İhracat Göstergeleri'!$A:$P,2,0)</f>
        <v>0</v>
      </c>
      <c r="P166" s="27">
        <f>VLOOKUP($A:$A,'3-Türkiye İhracat Göstergeleri'!$A:$P,3,0)</f>
        <v>0</v>
      </c>
      <c r="Q166" s="27">
        <f>VLOOKUP($A:$A,'3-Türkiye İhracat Göstergeleri'!$A:$P,4,0)</f>
        <v>0</v>
      </c>
      <c r="R166" s="27">
        <f>VLOOKUP($A:$A,'3-Türkiye İhracat Göstergeleri'!$A:$P,5,0)</f>
        <v>0</v>
      </c>
      <c r="S166" s="27">
        <f>VLOOKUP($A:$A,'3-Türkiye İhracat Göstergeleri'!$A:$P,6,0)</f>
        <v>0</v>
      </c>
      <c r="T166" s="27">
        <f>VLOOKUP($A:$A,'3-Türkiye İhracat Göstergeleri'!$A:$P,7,0)</f>
        <v>0</v>
      </c>
      <c r="U166" s="27">
        <f>VLOOKUP($A:$A,'3-Türkiye İhracat Göstergeleri'!$A:$P,8,0)</f>
        <v>0</v>
      </c>
      <c r="V166" s="27">
        <f>VLOOKUP($A:$A,'3-Türkiye İhracat Göstergeleri'!$A:$P,9,0)</f>
        <v>0</v>
      </c>
      <c r="W166" s="27">
        <f>VLOOKUP($A:$A,'3-Türkiye İhracat Göstergeleri'!$A:$P,10,0)</f>
        <v>0</v>
      </c>
      <c r="X166" s="27">
        <f>VLOOKUP($A:$A,'3-Türkiye İhracat Göstergeleri'!$A:$P,11,0)</f>
        <v>163</v>
      </c>
      <c r="Y166" s="27">
        <f>VLOOKUP($A:$A,'3-Türkiye İhracat Göstergeleri'!$A:$P,12,0)</f>
        <v>1.1152756921679764E-3</v>
      </c>
      <c r="Z166" s="27">
        <f>VLOOKUP($A:$A,'3-Türkiye İhracat Göstergeleri'!$A:$P,13,0)</f>
        <v>22</v>
      </c>
      <c r="AA166" s="27">
        <f>VLOOKUP($A:$A,'3-Türkiye İhracat Göstergeleri'!$A:$P,14,0)</f>
        <v>1298</v>
      </c>
      <c r="AB166" s="27">
        <f>VLOOKUP($A:$A,'3-Türkiye İhracat Göstergeleri'!$A:$P,15,0)</f>
        <v>1</v>
      </c>
      <c r="AC166" s="27">
        <f>VLOOKUP($A:$A,'3-Türkiye İhracat Göstergeleri'!$A:$P,16,0)</f>
        <v>30</v>
      </c>
      <c r="AD166" s="27">
        <f>VLOOKUP($A:$A,'4-Dünya İthalat Göstergeleri'!$A:$M,2,0)</f>
        <v>14</v>
      </c>
      <c r="AE166" s="28">
        <f>VLOOKUP($A:$A,'4-Dünya İthalat Göstergeleri'!$A:$M,3,0)</f>
        <v>-14</v>
      </c>
      <c r="AF166" s="27">
        <f>VLOOKUP($A:$A,'4-Dünya İthalat Göstergeleri'!$A:$M,4,0)</f>
        <v>43</v>
      </c>
      <c r="AG166" s="27" t="str">
        <f>VLOOKUP($A:$A,'4-Dünya İthalat Göstergeleri'!$A:$M,5,0)</f>
        <v>1000 square meters</v>
      </c>
      <c r="AH166" s="27">
        <f>VLOOKUP($A:$A,'4-Dünya İthalat Göstergeleri'!$A:$M,6,0)</f>
        <v>326</v>
      </c>
      <c r="AI166" s="27">
        <f>VLOOKUP($A:$A,'4-Dünya İthalat Göstergeleri'!$A:$M,7,0)</f>
        <v>22</v>
      </c>
      <c r="AJ166" s="27">
        <f>VLOOKUP($A:$A,'4-Dünya İthalat Göstergeleri'!$A:$M,8,0)</f>
        <v>37</v>
      </c>
      <c r="AK166" s="27">
        <f>VLOOKUP($A:$A,'4-Dünya İthalat Göstergeleri'!$A:$M,9,0)</f>
        <v>-1</v>
      </c>
      <c r="AL166" s="27">
        <f>VLOOKUP($A:$A,'4-Dünya İthalat Göstergeleri'!$A:$M,10,0)</f>
        <v>1.1152756921679764E-3</v>
      </c>
      <c r="AM166" s="27">
        <f>VLOOKUP($A:$A,'4-Dünya İthalat Göstergeleri'!$A:$M,11,0)</f>
        <v>1298</v>
      </c>
      <c r="AN166" s="27">
        <f>VLOOKUP($A:$A,'4-Dünya İthalat Göstergeleri'!$A:$M,12,0)</f>
        <v>1</v>
      </c>
      <c r="AO166" s="27">
        <f>VLOOKUP($A:$A,'4-Dünya İthalat Göstergeleri'!$A:$M,13,0)</f>
        <v>45513</v>
      </c>
      <c r="AP166" s="11" t="e">
        <f>VLOOKUP($A:$A,'5-Dünya Yıllar İhracatı'!$A:$H,2,0)</f>
        <v>#N/A</v>
      </c>
      <c r="AQ166" s="11" t="e">
        <f>VLOOKUP($A:$A,'5-Dünya Yıllar İhracatı'!$A:$H,3,0)</f>
        <v>#N/A</v>
      </c>
      <c r="AR166" s="11" t="e">
        <f>VLOOKUP($A:$A,'5-Dünya Yıllar İhracatı'!$A:$H,4,0)</f>
        <v>#N/A</v>
      </c>
      <c r="AS166" s="11" t="e">
        <f>VLOOKUP($A:$A,'5-Dünya Yıllar İhracatı'!$A:$H,5,0)</f>
        <v>#N/A</v>
      </c>
      <c r="AT166" s="12" t="e">
        <f>VLOOKUP($A:$A,'5-Dünya Yıllar İhracatı'!$A:$H,6,0)</f>
        <v>#N/A</v>
      </c>
      <c r="AU166" s="12" t="e">
        <f>VLOOKUP($A:$A,'5-Dünya Yıllar İhracatı'!$A:$H,7,0)</f>
        <v>#N/A</v>
      </c>
      <c r="AV166" s="12" t="e">
        <f>VLOOKUP($A:$A,'5-Dünya Yıllar İhracatı'!$A:$H,8,0)</f>
        <v>#N/A</v>
      </c>
      <c r="AW166" s="11" t="e">
        <f>VLOOKUP($A:$A,'6-Türkiye Yıllar İhracatı'!$A:$H,2,0)</f>
        <v>#N/A</v>
      </c>
      <c r="AX166" s="11" t="e">
        <f>VLOOKUP($A:$A,'6-Türkiye Yıllar İhracatı'!$A:$H,3,0)</f>
        <v>#N/A</v>
      </c>
      <c r="AY166" s="11" t="e">
        <f>VLOOKUP($A:$A,'6-Türkiye Yıllar İhracatı'!$A:$H,4,0)</f>
        <v>#N/A</v>
      </c>
      <c r="AZ166" s="11" t="e">
        <f>VLOOKUP($A:$A,'6-Türkiye Yıllar İhracatı'!$A:$H,5,0)</f>
        <v>#N/A</v>
      </c>
      <c r="BA166" s="12" t="e">
        <f>VLOOKUP($A:$A,'6-Türkiye Yıllar İhracatı'!$A:$H,6,0)</f>
        <v>#N/A</v>
      </c>
      <c r="BB166" s="11" t="e">
        <f>VLOOKUP($A:$A,'6-Türkiye Yıllar İhracatı'!$A:$H,7,0)</f>
        <v>#N/A</v>
      </c>
      <c r="BC166" s="12" t="e">
        <f>VLOOKUP($A:$A,'6-Türkiye Yıllar İhracatı'!$A:$H,8,0)</f>
        <v>#N/A</v>
      </c>
      <c r="BD166" s="9" t="e">
        <f>VLOOKUP($A:$A,'7-Türkiye Çeyrek Yıllar İhracat'!$A:$G,2,0)</f>
        <v>#N/A</v>
      </c>
      <c r="BE166" s="9" t="e">
        <f>VLOOKUP($A:$A,'7-Türkiye Çeyrek Yıllar İhracat'!$A:$G,3,0)</f>
        <v>#N/A</v>
      </c>
      <c r="BF166" s="9" t="e">
        <f>VLOOKUP($A:$A,'7-Türkiye Çeyrek Yıllar İhracat'!$A:$G,4,0)</f>
        <v>#N/A</v>
      </c>
      <c r="BG166" s="9" t="e">
        <f>VLOOKUP($A:$A,'7-Türkiye Çeyrek Yıllar İhracat'!$A:$G,5,0)</f>
        <v>#N/A</v>
      </c>
      <c r="BH166" s="10" t="e">
        <f>VLOOKUP($A:$A,'7-Türkiye Çeyrek Yıllar İhracat'!$A:$G,6,0)</f>
        <v>#N/A</v>
      </c>
      <c r="BI166" s="12" t="e">
        <f>VLOOKUP($A:$A,'7-Türkiye Çeyrek Yıllar İhracat'!$A:$G,7,0)</f>
        <v>#N/A</v>
      </c>
      <c r="BJ166" s="11" t="e">
        <f>VLOOKUP($A:$A,'8-Türkiye Yıllar İhracat Birim '!$A:$H,2,0)</f>
        <v>#N/A</v>
      </c>
      <c r="BK166" s="11" t="e">
        <f>VLOOKUP($A:$A,'8-Türkiye Yıllar İhracat Birim '!$A:$H,3,0)</f>
        <v>#N/A</v>
      </c>
      <c r="BL166" s="11" t="e">
        <f>VLOOKUP($A:$A,'8-Türkiye Yıllar İhracat Birim '!$A:$H,4,0)</f>
        <v>#N/A</v>
      </c>
      <c r="BM166" s="11" t="e">
        <f>VLOOKUP($A:$A,'8-Türkiye Yıllar İhracat Birim '!$A:$H,5,0)</f>
        <v>#N/A</v>
      </c>
      <c r="BN166" s="11" t="e">
        <f>VLOOKUP($A:$A,'8-Türkiye Yıllar İhracat Birim '!$A:$H,6,0)</f>
        <v>#N/A</v>
      </c>
      <c r="BO166" s="11" t="e">
        <f>VLOOKUP($A:$A,'8-Türkiye Yıllar İhracat Birim '!$A:$H,7,0)</f>
        <v>#N/A</v>
      </c>
      <c r="BP166" s="12" t="e">
        <f>VLOOKUP($A:$A,'8-Türkiye Yıllar İhracat Birim '!$A:$H,8,0)</f>
        <v>#N/A</v>
      </c>
      <c r="BQ166" s="2">
        <f>VLOOKUP($A:$A,'9-Dünya Yıllar İthaları Birim F'!$A:$N,2,0)</f>
        <v>875</v>
      </c>
      <c r="BR166" s="2" t="str">
        <f>VLOOKUP($A:$A,'9-Dünya Yıllar İthaları Birim F'!$A:$N,3,0)</f>
        <v>US Dollar/1000 square meters</v>
      </c>
      <c r="BS166" s="2">
        <f>VLOOKUP($A:$A,'9-Dünya Yıllar İthaları Birim F'!$A:$N,4,0)</f>
        <v>220</v>
      </c>
      <c r="BT166" s="2" t="str">
        <f>VLOOKUP($A:$A,'9-Dünya Yıllar İthaları Birim F'!$A:$N,5,0)</f>
        <v>US Dollar/1000 square meters</v>
      </c>
      <c r="BU166" s="2">
        <f>VLOOKUP($A:$A,'9-Dünya Yıllar İthaları Birim F'!$A:$N,6,0)</f>
        <v>446</v>
      </c>
      <c r="BV166" s="2" t="str">
        <f>VLOOKUP($A:$A,'9-Dünya Yıllar İthaları Birim F'!$A:$N,7,0)</f>
        <v>US Dollar/1000 square meters</v>
      </c>
      <c r="BW166" s="2">
        <f>VLOOKUP($A:$A,'9-Dünya Yıllar İthaları Birim F'!$A:$N,8,0)</f>
        <v>441</v>
      </c>
      <c r="BX166" s="2" t="str">
        <f>VLOOKUP($A:$A,'9-Dünya Yıllar İthaları Birim F'!$A:$N,9,0)</f>
        <v>US Dollar/1000 square meters</v>
      </c>
      <c r="BY166" s="2">
        <f>VLOOKUP($A:$A,'9-Dünya Yıllar İthaları Birim F'!$A:$N,10,0)</f>
        <v>326</v>
      </c>
      <c r="BZ166" s="2" t="str">
        <f>VLOOKUP($A:$A,'9-Dünya Yıllar İthaları Birim F'!$A:$N,11,0)</f>
        <v>US Dollar/1000 square meters</v>
      </c>
      <c r="CA166" s="2">
        <f>VLOOKUP($A:$A,'9-Dünya Yıllar İthaları Birim F'!$A:$N,12,0)</f>
        <v>14</v>
      </c>
      <c r="CB166" s="2">
        <f>VLOOKUP($A:$A,'9-Dünya Yıllar İthaları Birim F'!$A:$N,13,0)</f>
        <v>43</v>
      </c>
      <c r="CC166" s="2" t="str">
        <f>VLOOKUP($A:$A,'9-Dünya Yıllar İthaları Birim F'!$A:$N,14,0)</f>
        <v>1000 square meters</v>
      </c>
    </row>
    <row r="167" spans="1:81" x14ac:dyDescent="0.3">
      <c r="A167" s="6" t="s">
        <v>176</v>
      </c>
      <c r="B167" s="14">
        <v>5</v>
      </c>
      <c r="C167" s="14">
        <v>3</v>
      </c>
      <c r="D167" s="14">
        <v>4</v>
      </c>
      <c r="E167" s="14">
        <v>58</v>
      </c>
      <c r="F167" s="52">
        <v>13</v>
      </c>
      <c r="G167" s="52">
        <f t="shared" si="4"/>
        <v>-77.58620689655173</v>
      </c>
      <c r="H167" s="52">
        <f t="shared" si="5"/>
        <v>1.0356172677229963E-3</v>
      </c>
      <c r="I167" s="9" t="e">
        <f>VLOOKUP($A:$A,'2-Dünya Çeyrek Yıllar İthalatı'!$A:$G,2,0)</f>
        <v>#N/A</v>
      </c>
      <c r="J167" s="9" t="e">
        <f>VLOOKUP($A:$A,'2-Dünya Çeyrek Yıllar İthalatı'!$A:$G,3,0)</f>
        <v>#N/A</v>
      </c>
      <c r="K167" s="9" t="e">
        <f>VLOOKUP($A:$A,'2-Dünya Çeyrek Yıllar İthalatı'!$A:$G,4,0)</f>
        <v>#N/A</v>
      </c>
      <c r="L167" s="9" t="e">
        <f>VLOOKUP($A:$A,'2-Dünya Çeyrek Yıllar İthalatı'!$A:$G,5,0)</f>
        <v>#N/A</v>
      </c>
      <c r="M167" s="10" t="e">
        <f>VLOOKUP($A:$A,'2-Dünya Çeyrek Yıllar İthalatı'!$A:$G,6,0)</f>
        <v>#N/A</v>
      </c>
      <c r="N167" s="10" t="e">
        <f>VLOOKUP($A:$A,'2-Dünya Çeyrek Yıllar İthalatı'!$A:$G,7,0)</f>
        <v>#N/A</v>
      </c>
      <c r="O167" s="6">
        <f>VLOOKUP($A:$A,'3-Türkiye İhracat Göstergeleri'!$A:$P,2,0)</f>
        <v>0</v>
      </c>
      <c r="P167" s="25">
        <f>VLOOKUP($A:$A,'3-Türkiye İhracat Göstergeleri'!$A:$P,3,0)</f>
        <v>0</v>
      </c>
      <c r="Q167" s="25">
        <f>VLOOKUP($A:$A,'3-Türkiye İhracat Göstergeleri'!$A:$P,4,0)</f>
        <v>0</v>
      </c>
      <c r="R167" s="25">
        <f>VLOOKUP($A:$A,'3-Türkiye İhracat Göstergeleri'!$A:$P,5,0)</f>
        <v>0</v>
      </c>
      <c r="S167" s="25">
        <f>VLOOKUP($A:$A,'3-Türkiye İhracat Göstergeleri'!$A:$P,6,0)</f>
        <v>0</v>
      </c>
      <c r="T167" s="25">
        <f>VLOOKUP($A:$A,'3-Türkiye İhracat Göstergeleri'!$A:$P,7,0)</f>
        <v>0</v>
      </c>
      <c r="U167" s="25">
        <f>VLOOKUP($A:$A,'3-Türkiye İhracat Göstergeleri'!$A:$P,8,0)</f>
        <v>0</v>
      </c>
      <c r="V167" s="25">
        <f>VLOOKUP($A:$A,'3-Türkiye İhracat Göstergeleri'!$A:$P,9,0)</f>
        <v>0</v>
      </c>
      <c r="W167" s="25">
        <f>VLOOKUP($A:$A,'3-Türkiye İhracat Göstergeleri'!$A:$P,10,0)</f>
        <v>0</v>
      </c>
      <c r="X167" s="25">
        <f>VLOOKUP($A:$A,'3-Türkiye İhracat Göstergeleri'!$A:$P,11,0)</f>
        <v>164</v>
      </c>
      <c r="Y167" s="25">
        <f>VLOOKUP($A:$A,'3-Türkiye İhracat Göstergeleri'!$A:$P,12,0)</f>
        <v>1.0356131427274066E-3</v>
      </c>
      <c r="Z167" s="25">
        <f>VLOOKUP($A:$A,'3-Türkiye İhracat Göstergeleri'!$A:$P,13,0)</f>
        <v>61</v>
      </c>
      <c r="AA167" s="25">
        <f>VLOOKUP($A:$A,'3-Türkiye İhracat Göstergeleri'!$A:$P,14,0)</f>
        <v>4833</v>
      </c>
      <c r="AB167" s="25">
        <f>VLOOKUP($A:$A,'3-Türkiye İhracat Göstergeleri'!$A:$P,15,0)</f>
        <v>1</v>
      </c>
      <c r="AC167" s="25">
        <f>VLOOKUP($A:$A,'3-Türkiye İhracat Göstergeleri'!$A:$P,16,0)</f>
        <v>20</v>
      </c>
      <c r="AD167" s="41">
        <f>VLOOKUP($A:$A,'4-Dünya İthalat Göstergeleri'!$A:$M,2,0)</f>
        <v>13</v>
      </c>
      <c r="AE167" s="29">
        <f>VLOOKUP($A:$A,'4-Dünya İthalat Göstergeleri'!$A:$M,3,0)</f>
        <v>-13</v>
      </c>
      <c r="AF167" s="41">
        <f>VLOOKUP($A:$A,'4-Dünya İthalat Göstergeleri'!$A:$M,4,0)</f>
        <v>1</v>
      </c>
      <c r="AG167" s="41" t="str">
        <f>VLOOKUP($A:$A,'4-Dünya İthalat Göstergeleri'!$A:$M,5,0)</f>
        <v>Tons</v>
      </c>
      <c r="AH167" s="41">
        <f>VLOOKUP($A:$A,'4-Dünya İthalat Göstergeleri'!$A:$M,6,0)</f>
        <v>13000</v>
      </c>
      <c r="AI167" s="41">
        <f>VLOOKUP($A:$A,'4-Dünya İthalat Göstergeleri'!$A:$M,7,0)</f>
        <v>61</v>
      </c>
      <c r="AJ167" s="41">
        <f>VLOOKUP($A:$A,'4-Dünya İthalat Göstergeleri'!$A:$M,8,0)</f>
        <v>0</v>
      </c>
      <c r="AK167" s="41">
        <f>VLOOKUP($A:$A,'4-Dünya İthalat Göstergeleri'!$A:$M,9,0)</f>
        <v>-78</v>
      </c>
      <c r="AL167" s="41">
        <f>VLOOKUP($A:$A,'4-Dünya İthalat Göstergeleri'!$A:$M,10,0)</f>
        <v>1.0356131427274066E-3</v>
      </c>
      <c r="AM167" s="41">
        <f>VLOOKUP($A:$A,'4-Dünya İthalat Göstergeleri'!$A:$M,11,0)</f>
        <v>4833</v>
      </c>
      <c r="AN167" s="41">
        <f>VLOOKUP($A:$A,'4-Dünya İthalat Göstergeleri'!$A:$M,12,0)</f>
        <v>1</v>
      </c>
      <c r="AO167" s="41">
        <f>VLOOKUP($A:$A,'4-Dünya İthalat Göstergeleri'!$A:$M,13,0)</f>
        <v>45522</v>
      </c>
      <c r="AP167" s="9" t="e">
        <f>VLOOKUP($A:$A,'5-Dünya Yıllar İhracatı'!$A:$H,2,0)</f>
        <v>#N/A</v>
      </c>
      <c r="AQ167" s="9" t="e">
        <f>VLOOKUP($A:$A,'5-Dünya Yıllar İhracatı'!$A:$H,3,0)</f>
        <v>#N/A</v>
      </c>
      <c r="AR167" s="9" t="e">
        <f>VLOOKUP($A:$A,'5-Dünya Yıllar İhracatı'!$A:$H,4,0)</f>
        <v>#N/A</v>
      </c>
      <c r="AS167" s="9" t="e">
        <f>VLOOKUP($A:$A,'5-Dünya Yıllar İhracatı'!$A:$H,5,0)</f>
        <v>#N/A</v>
      </c>
      <c r="AT167" s="10" t="e">
        <f>VLOOKUP($A:$A,'5-Dünya Yıllar İhracatı'!$A:$H,6,0)</f>
        <v>#N/A</v>
      </c>
      <c r="AU167" s="10" t="e">
        <f>VLOOKUP($A:$A,'5-Dünya Yıllar İhracatı'!$A:$H,7,0)</f>
        <v>#N/A</v>
      </c>
      <c r="AV167" s="10" t="e">
        <f>VLOOKUP($A:$A,'5-Dünya Yıllar İhracatı'!$A:$H,8,0)</f>
        <v>#N/A</v>
      </c>
      <c r="AW167" s="9">
        <f>VLOOKUP($A:$A,'6-Türkiye Yıllar İhracatı'!$A:$H,2,0)</f>
        <v>0</v>
      </c>
      <c r="AX167" s="9">
        <f>VLOOKUP($A:$A,'6-Türkiye Yıllar İhracatı'!$A:$H,3,0)</f>
        <v>0</v>
      </c>
      <c r="AY167" s="9">
        <f>VLOOKUP($A:$A,'6-Türkiye Yıllar İhracatı'!$A:$H,4,0)</f>
        <v>0</v>
      </c>
      <c r="AZ167" s="9">
        <f>VLOOKUP($A:$A,'6-Türkiye Yıllar İhracatı'!$A:$H,5,0)</f>
        <v>3</v>
      </c>
      <c r="BA167" s="10">
        <f>VLOOKUP($A:$A,'6-Türkiye Yıllar İhracatı'!$A:$H,6,0)</f>
        <v>0</v>
      </c>
      <c r="BB167" s="9">
        <f>VLOOKUP($A:$A,'6-Türkiye Yıllar İhracatı'!$A:$H,7,0)</f>
        <v>-100</v>
      </c>
      <c r="BC167" s="10">
        <f>VLOOKUP($A:$A,'6-Türkiye Yıllar İhracatı'!$A:$H,8,0)</f>
        <v>0</v>
      </c>
      <c r="BD167" s="11" t="e">
        <f>VLOOKUP($A:$A,'7-Türkiye Çeyrek Yıllar İhracat'!$A:$G,2,0)</f>
        <v>#N/A</v>
      </c>
      <c r="BE167" s="11" t="e">
        <f>VLOOKUP($A:$A,'7-Türkiye Çeyrek Yıllar İhracat'!$A:$G,3,0)</f>
        <v>#N/A</v>
      </c>
      <c r="BF167" s="11" t="e">
        <f>VLOOKUP($A:$A,'7-Türkiye Çeyrek Yıllar İhracat'!$A:$G,4,0)</f>
        <v>#N/A</v>
      </c>
      <c r="BG167" s="11" t="e">
        <f>VLOOKUP($A:$A,'7-Türkiye Çeyrek Yıllar İhracat'!$A:$G,5,0)</f>
        <v>#N/A</v>
      </c>
      <c r="BH167" s="12" t="e">
        <f>VLOOKUP($A:$A,'7-Türkiye Çeyrek Yıllar İhracat'!$A:$G,6,0)</f>
        <v>#N/A</v>
      </c>
      <c r="BI167" s="12" t="e">
        <f>VLOOKUP($A:$A,'7-Türkiye Çeyrek Yıllar İhracat'!$A:$G,7,0)</f>
        <v>#N/A</v>
      </c>
      <c r="BJ167" s="9">
        <f>VLOOKUP($A:$A,'8-Türkiye Yıllar İhracat Birim '!$A:$H,2,0)</f>
        <v>0</v>
      </c>
      <c r="BK167" s="9">
        <f>VLOOKUP($A:$A,'8-Türkiye Yıllar İhracat Birim '!$A:$H,3,0)</f>
        <v>0</v>
      </c>
      <c r="BL167" s="9">
        <f>VLOOKUP($A:$A,'8-Türkiye Yıllar İhracat Birim '!$A:$H,4,0)</f>
        <v>0</v>
      </c>
      <c r="BM167" s="9">
        <f>VLOOKUP($A:$A,'8-Türkiye Yıllar İhracat Birim '!$A:$H,5,0)</f>
        <v>0</v>
      </c>
      <c r="BN167" s="9">
        <f>VLOOKUP($A:$A,'8-Türkiye Yıllar İhracat Birim '!$A:$H,6,0)</f>
        <v>0</v>
      </c>
      <c r="BO167" s="9">
        <f>VLOOKUP($A:$A,'8-Türkiye Yıllar İhracat Birim '!$A:$H,7,0)</f>
        <v>0</v>
      </c>
      <c r="BP167" s="10">
        <f>VLOOKUP($A:$A,'8-Türkiye Yıllar İhracat Birim '!$A:$H,8,0)</f>
        <v>0</v>
      </c>
      <c r="BQ167" s="2">
        <f>VLOOKUP($A:$A,'9-Dünya Yıllar İthaları Birim F'!$A:$N,2,0)</f>
        <v>0</v>
      </c>
      <c r="BR167" s="2" t="str">
        <f>VLOOKUP($A:$A,'9-Dünya Yıllar İthaları Birim F'!$A:$N,3,0)</f>
        <v>US Dollar/Tons</v>
      </c>
      <c r="BS167" s="2">
        <f>VLOOKUP($A:$A,'9-Dünya Yıllar İthaları Birim F'!$A:$N,4,0)</f>
        <v>1500</v>
      </c>
      <c r="BT167" s="2" t="str">
        <f>VLOOKUP($A:$A,'9-Dünya Yıllar İthaları Birim F'!$A:$N,5,0)</f>
        <v>US Dollar/Tons</v>
      </c>
      <c r="BU167" s="2">
        <f>VLOOKUP($A:$A,'9-Dünya Yıllar İthaları Birim F'!$A:$N,6,0)</f>
        <v>4000</v>
      </c>
      <c r="BV167" s="2" t="str">
        <f>VLOOKUP($A:$A,'9-Dünya Yıllar İthaları Birim F'!$A:$N,7,0)</f>
        <v>US Dollar/Tons</v>
      </c>
      <c r="BW167" s="2">
        <f>VLOOKUP($A:$A,'9-Dünya Yıllar İthaları Birim F'!$A:$N,8,0)</f>
        <v>2071</v>
      </c>
      <c r="BX167" s="2" t="str">
        <f>VLOOKUP($A:$A,'9-Dünya Yıllar İthaları Birim F'!$A:$N,9,0)</f>
        <v>US Dollar/Tons</v>
      </c>
      <c r="BY167" s="2">
        <f>VLOOKUP($A:$A,'9-Dünya Yıllar İthaları Birim F'!$A:$N,10,0)</f>
        <v>13000</v>
      </c>
      <c r="BZ167" s="2" t="str">
        <f>VLOOKUP($A:$A,'9-Dünya Yıllar İthaları Birim F'!$A:$N,11,0)</f>
        <v>US Dollar/Tons</v>
      </c>
      <c r="CA167" s="2">
        <f>VLOOKUP($A:$A,'9-Dünya Yıllar İthaları Birim F'!$A:$N,12,0)</f>
        <v>13</v>
      </c>
      <c r="CB167" s="2">
        <f>VLOOKUP($A:$A,'9-Dünya Yıllar İthaları Birim F'!$A:$N,13,0)</f>
        <v>1</v>
      </c>
      <c r="CC167" s="2" t="str">
        <f>VLOOKUP($A:$A,'9-Dünya Yıllar İthaları Birim F'!$A:$N,14,0)</f>
        <v>Tons</v>
      </c>
    </row>
    <row r="168" spans="1:81" x14ac:dyDescent="0.3">
      <c r="A168" s="8" t="s">
        <v>177</v>
      </c>
      <c r="B168" s="9"/>
      <c r="C168" s="9"/>
      <c r="D168" s="9"/>
      <c r="E168" s="9"/>
      <c r="F168" s="51">
        <v>12</v>
      </c>
      <c r="G168" s="51">
        <f t="shared" si="4"/>
        <v>100</v>
      </c>
      <c r="H168" s="51">
        <f t="shared" si="5"/>
        <v>9.5595440097507342E-4</v>
      </c>
      <c r="I168" s="11" t="e">
        <f>VLOOKUP($A:$A,'2-Dünya Çeyrek Yıllar İthalatı'!$A:$G,2,0)</f>
        <v>#N/A</v>
      </c>
      <c r="J168" s="11" t="e">
        <f>VLOOKUP($A:$A,'2-Dünya Çeyrek Yıllar İthalatı'!$A:$G,3,0)</f>
        <v>#N/A</v>
      </c>
      <c r="K168" s="11" t="e">
        <f>VLOOKUP($A:$A,'2-Dünya Çeyrek Yıllar İthalatı'!$A:$G,4,0)</f>
        <v>#N/A</v>
      </c>
      <c r="L168" s="11" t="e">
        <f>VLOOKUP($A:$A,'2-Dünya Çeyrek Yıllar İthalatı'!$A:$G,5,0)</f>
        <v>#N/A</v>
      </c>
      <c r="M168" s="12" t="e">
        <f>VLOOKUP($A:$A,'2-Dünya Çeyrek Yıllar İthalatı'!$A:$G,6,0)</f>
        <v>#N/A</v>
      </c>
      <c r="N168" s="12" t="e">
        <f>VLOOKUP($A:$A,'2-Dünya Çeyrek Yıllar İthalatı'!$A:$G,7,0)</f>
        <v>#N/A</v>
      </c>
      <c r="O168" s="8">
        <f>VLOOKUP($A:$A,'3-Türkiye İhracat Göstergeleri'!$A:$P,2,0)</f>
        <v>0</v>
      </c>
      <c r="P168" s="27">
        <f>VLOOKUP($A:$A,'3-Türkiye İhracat Göstergeleri'!$A:$P,3,0)</f>
        <v>0</v>
      </c>
      <c r="Q168" s="27">
        <f>VLOOKUP($A:$A,'3-Türkiye İhracat Göstergeleri'!$A:$P,4,0)</f>
        <v>0</v>
      </c>
      <c r="R168" s="27">
        <f>VLOOKUP($A:$A,'3-Türkiye İhracat Göstergeleri'!$A:$P,5,0)</f>
        <v>0</v>
      </c>
      <c r="S168" s="27">
        <f>VLOOKUP($A:$A,'3-Türkiye İhracat Göstergeleri'!$A:$P,6,0)</f>
        <v>0</v>
      </c>
      <c r="T168" s="27">
        <f>VLOOKUP($A:$A,'3-Türkiye İhracat Göstergeleri'!$A:$P,7,0)</f>
        <v>0</v>
      </c>
      <c r="U168" s="27">
        <f>VLOOKUP($A:$A,'3-Türkiye İhracat Göstergeleri'!$A:$P,8,0)</f>
        <v>0</v>
      </c>
      <c r="V168" s="27">
        <f>VLOOKUP($A:$A,'3-Türkiye İhracat Göstergeleri'!$A:$P,9,0)</f>
        <v>0</v>
      </c>
      <c r="W168" s="27">
        <f>VLOOKUP($A:$A,'3-Türkiye İhracat Göstergeleri'!$A:$P,10,0)</f>
        <v>0</v>
      </c>
      <c r="X168" s="27">
        <f>VLOOKUP($A:$A,'3-Türkiye İhracat Göstergeleri'!$A:$P,11,0)</f>
        <v>165</v>
      </c>
      <c r="Y168" s="27">
        <f>VLOOKUP($A:$A,'3-Türkiye İhracat Göstergeleri'!$A:$P,12,0)</f>
        <v>9.5595059328683698E-4</v>
      </c>
      <c r="Z168" s="27">
        <f>VLOOKUP($A:$A,'3-Türkiye İhracat Göstergeleri'!$A:$P,13,0)</f>
        <v>0</v>
      </c>
      <c r="AA168" s="27">
        <f>VLOOKUP($A:$A,'3-Türkiye İhracat Göstergeleri'!$A:$P,14,0)</f>
        <v>12037</v>
      </c>
      <c r="AB168" s="27" t="str">
        <f>VLOOKUP($A:$A,'3-Türkiye İhracat Göstergeleri'!$A:$P,15,0)</f>
        <v>0.85</v>
      </c>
      <c r="AC168" s="27">
        <f>VLOOKUP($A:$A,'3-Türkiye İhracat Göstergeleri'!$A:$P,16,0)</f>
        <v>3</v>
      </c>
      <c r="AD168" s="38">
        <f>VLOOKUP($A:$A,'4-Dünya İthalat Göstergeleri'!$A:$M,2,0)</f>
        <v>12</v>
      </c>
      <c r="AE168" s="28">
        <f>VLOOKUP($A:$A,'4-Dünya İthalat Göstergeleri'!$A:$M,3,0)</f>
        <v>-12</v>
      </c>
      <c r="AF168" s="38">
        <f>VLOOKUP($A:$A,'4-Dünya İthalat Göstergeleri'!$A:$M,4,0)</f>
        <v>2</v>
      </c>
      <c r="AG168" s="38" t="str">
        <f>VLOOKUP($A:$A,'4-Dünya İthalat Göstergeleri'!$A:$M,5,0)</f>
        <v>Tons</v>
      </c>
      <c r="AH168" s="38">
        <f>VLOOKUP($A:$A,'4-Dünya İthalat Göstergeleri'!$A:$M,6,0)</f>
        <v>6000</v>
      </c>
      <c r="AI168" s="38">
        <f>VLOOKUP($A:$A,'4-Dünya İthalat Göstergeleri'!$A:$M,7,0)</f>
        <v>0</v>
      </c>
      <c r="AJ168" s="38">
        <f>VLOOKUP($A:$A,'4-Dünya İthalat Göstergeleri'!$A:$M,8,0)</f>
        <v>0</v>
      </c>
      <c r="AK168" s="38">
        <f>VLOOKUP($A:$A,'4-Dünya İthalat Göstergeleri'!$A:$M,9,0)</f>
        <v>0</v>
      </c>
      <c r="AL168" s="38">
        <f>VLOOKUP($A:$A,'4-Dünya İthalat Göstergeleri'!$A:$M,10,0)</f>
        <v>9.5595059328683698E-4</v>
      </c>
      <c r="AM168" s="38">
        <f>VLOOKUP($A:$A,'4-Dünya İthalat Göstergeleri'!$A:$M,11,0)</f>
        <v>12037</v>
      </c>
      <c r="AN168" s="38" t="str">
        <f>VLOOKUP($A:$A,'4-Dünya İthalat Göstergeleri'!$A:$M,12,0)</f>
        <v>0.85</v>
      </c>
      <c r="AO168" s="38">
        <f>VLOOKUP($A:$A,'4-Dünya İthalat Göstergeleri'!$A:$M,13,0)</f>
        <v>0</v>
      </c>
      <c r="AP168" s="11" t="e">
        <f>VLOOKUP($A:$A,'5-Dünya Yıllar İhracatı'!$A:$H,2,0)</f>
        <v>#N/A</v>
      </c>
      <c r="AQ168" s="11" t="e">
        <f>VLOOKUP($A:$A,'5-Dünya Yıllar İhracatı'!$A:$H,3,0)</f>
        <v>#N/A</v>
      </c>
      <c r="AR168" s="11" t="e">
        <f>VLOOKUP($A:$A,'5-Dünya Yıllar İhracatı'!$A:$H,4,0)</f>
        <v>#N/A</v>
      </c>
      <c r="AS168" s="11" t="e">
        <f>VLOOKUP($A:$A,'5-Dünya Yıllar İhracatı'!$A:$H,5,0)</f>
        <v>#N/A</v>
      </c>
      <c r="AT168" s="12" t="e">
        <f>VLOOKUP($A:$A,'5-Dünya Yıllar İhracatı'!$A:$H,6,0)</f>
        <v>#N/A</v>
      </c>
      <c r="AU168" s="12" t="e">
        <f>VLOOKUP($A:$A,'5-Dünya Yıllar İhracatı'!$A:$H,7,0)</f>
        <v>#N/A</v>
      </c>
      <c r="AV168" s="12" t="e">
        <f>VLOOKUP($A:$A,'5-Dünya Yıllar İhracatı'!$A:$H,8,0)</f>
        <v>#N/A</v>
      </c>
      <c r="AW168" s="11" t="e">
        <f>VLOOKUP($A:$A,'6-Türkiye Yıllar İhracatı'!$A:$H,2,0)</f>
        <v>#N/A</v>
      </c>
      <c r="AX168" s="11" t="e">
        <f>VLOOKUP($A:$A,'6-Türkiye Yıllar İhracatı'!$A:$H,3,0)</f>
        <v>#N/A</v>
      </c>
      <c r="AY168" s="11" t="e">
        <f>VLOOKUP($A:$A,'6-Türkiye Yıllar İhracatı'!$A:$H,4,0)</f>
        <v>#N/A</v>
      </c>
      <c r="AZ168" s="11" t="e">
        <f>VLOOKUP($A:$A,'6-Türkiye Yıllar İhracatı'!$A:$H,5,0)</f>
        <v>#N/A</v>
      </c>
      <c r="BA168" s="12" t="e">
        <f>VLOOKUP($A:$A,'6-Türkiye Yıllar İhracatı'!$A:$H,6,0)</f>
        <v>#N/A</v>
      </c>
      <c r="BB168" s="11" t="e">
        <f>VLOOKUP($A:$A,'6-Türkiye Yıllar İhracatı'!$A:$H,7,0)</f>
        <v>#N/A</v>
      </c>
      <c r="BC168" s="12" t="e">
        <f>VLOOKUP($A:$A,'6-Türkiye Yıllar İhracatı'!$A:$H,8,0)</f>
        <v>#N/A</v>
      </c>
      <c r="BD168" s="9" t="e">
        <f>VLOOKUP($A:$A,'7-Türkiye Çeyrek Yıllar İhracat'!$A:$G,2,0)</f>
        <v>#N/A</v>
      </c>
      <c r="BE168" s="9" t="e">
        <f>VLOOKUP($A:$A,'7-Türkiye Çeyrek Yıllar İhracat'!$A:$G,3,0)</f>
        <v>#N/A</v>
      </c>
      <c r="BF168" s="9" t="e">
        <f>VLOOKUP($A:$A,'7-Türkiye Çeyrek Yıllar İhracat'!$A:$G,4,0)</f>
        <v>#N/A</v>
      </c>
      <c r="BG168" s="9" t="e">
        <f>VLOOKUP($A:$A,'7-Türkiye Çeyrek Yıllar İhracat'!$A:$G,5,0)</f>
        <v>#N/A</v>
      </c>
      <c r="BH168" s="10" t="e">
        <f>VLOOKUP($A:$A,'7-Türkiye Çeyrek Yıllar İhracat'!$A:$G,6,0)</f>
        <v>#N/A</v>
      </c>
      <c r="BI168" s="12" t="e">
        <f>VLOOKUP($A:$A,'7-Türkiye Çeyrek Yıllar İhracat'!$A:$G,7,0)</f>
        <v>#N/A</v>
      </c>
      <c r="BJ168" s="11" t="e">
        <f>VLOOKUP($A:$A,'8-Türkiye Yıllar İhracat Birim '!$A:$H,2,0)</f>
        <v>#N/A</v>
      </c>
      <c r="BK168" s="11" t="e">
        <f>VLOOKUP($A:$A,'8-Türkiye Yıllar İhracat Birim '!$A:$H,3,0)</f>
        <v>#N/A</v>
      </c>
      <c r="BL168" s="11" t="e">
        <f>VLOOKUP($A:$A,'8-Türkiye Yıllar İhracat Birim '!$A:$H,4,0)</f>
        <v>#N/A</v>
      </c>
      <c r="BM168" s="11" t="e">
        <f>VLOOKUP($A:$A,'8-Türkiye Yıllar İhracat Birim '!$A:$H,5,0)</f>
        <v>#N/A</v>
      </c>
      <c r="BN168" s="11" t="e">
        <f>VLOOKUP($A:$A,'8-Türkiye Yıllar İhracat Birim '!$A:$H,6,0)</f>
        <v>#N/A</v>
      </c>
      <c r="BO168" s="11" t="e">
        <f>VLOOKUP($A:$A,'8-Türkiye Yıllar İhracat Birim '!$A:$H,7,0)</f>
        <v>#N/A</v>
      </c>
      <c r="BP168" s="12" t="e">
        <f>VLOOKUP($A:$A,'8-Türkiye Yıllar İhracat Birim '!$A:$H,8,0)</f>
        <v>#N/A</v>
      </c>
      <c r="BQ168" s="2">
        <f>VLOOKUP($A:$A,'9-Dünya Yıllar İthaları Birim F'!$A:$N,2,0)</f>
        <v>0</v>
      </c>
      <c r="BR168" s="2">
        <f>VLOOKUP($A:$A,'9-Dünya Yıllar İthaları Birim F'!$A:$N,3,0)</f>
        <v>0</v>
      </c>
      <c r="BS168" s="2">
        <f>VLOOKUP($A:$A,'9-Dünya Yıllar İthaları Birim F'!$A:$N,4,0)</f>
        <v>0</v>
      </c>
      <c r="BT168" s="2">
        <f>VLOOKUP($A:$A,'9-Dünya Yıllar İthaları Birim F'!$A:$N,5,0)</f>
        <v>0</v>
      </c>
      <c r="BU168" s="2">
        <f>VLOOKUP($A:$A,'9-Dünya Yıllar İthaları Birim F'!$A:$N,6,0)</f>
        <v>0</v>
      </c>
      <c r="BV168" s="2">
        <f>VLOOKUP($A:$A,'9-Dünya Yıllar İthaları Birim F'!$A:$N,7,0)</f>
        <v>0</v>
      </c>
      <c r="BW168" s="2">
        <f>VLOOKUP($A:$A,'9-Dünya Yıllar İthaları Birim F'!$A:$N,8,0)</f>
        <v>0</v>
      </c>
      <c r="BX168" s="2">
        <f>VLOOKUP($A:$A,'9-Dünya Yıllar İthaları Birim F'!$A:$N,9,0)</f>
        <v>0</v>
      </c>
      <c r="BY168" s="2">
        <f>VLOOKUP($A:$A,'9-Dünya Yıllar İthaları Birim F'!$A:$N,10,0)</f>
        <v>6000</v>
      </c>
      <c r="BZ168" s="2" t="str">
        <f>VLOOKUP($A:$A,'9-Dünya Yıllar İthaları Birim F'!$A:$N,11,0)</f>
        <v>US Dollar/Tons</v>
      </c>
      <c r="CA168" s="2">
        <f>VLOOKUP($A:$A,'9-Dünya Yıllar İthaları Birim F'!$A:$N,12,0)</f>
        <v>12</v>
      </c>
      <c r="CB168" s="2">
        <f>VLOOKUP($A:$A,'9-Dünya Yıllar İthaları Birim F'!$A:$N,13,0)</f>
        <v>2</v>
      </c>
      <c r="CC168" s="2" t="str">
        <f>VLOOKUP($A:$A,'9-Dünya Yıllar İthaları Birim F'!$A:$N,14,0)</f>
        <v>Tons</v>
      </c>
    </row>
    <row r="169" spans="1:81" x14ac:dyDescent="0.3">
      <c r="A169" s="6" t="s">
        <v>178</v>
      </c>
      <c r="B169" s="11">
        <v>0</v>
      </c>
      <c r="C169" s="11">
        <v>1</v>
      </c>
      <c r="D169" s="11">
        <v>0</v>
      </c>
      <c r="E169" s="11">
        <v>0</v>
      </c>
      <c r="F169" s="50">
        <v>10</v>
      </c>
      <c r="G169" s="50">
        <f t="shared" si="4"/>
        <v>100</v>
      </c>
      <c r="H169" s="50">
        <f t="shared" si="5"/>
        <v>7.9662866747922789E-4</v>
      </c>
      <c r="I169" s="9" t="e">
        <f>VLOOKUP($A:$A,'2-Dünya Çeyrek Yıllar İthalatı'!$A:$G,2,0)</f>
        <v>#N/A</v>
      </c>
      <c r="J169" s="9" t="e">
        <f>VLOOKUP($A:$A,'2-Dünya Çeyrek Yıllar İthalatı'!$A:$G,3,0)</f>
        <v>#N/A</v>
      </c>
      <c r="K169" s="9" t="e">
        <f>VLOOKUP($A:$A,'2-Dünya Çeyrek Yıllar İthalatı'!$A:$G,4,0)</f>
        <v>#N/A</v>
      </c>
      <c r="L169" s="9" t="e">
        <f>VLOOKUP($A:$A,'2-Dünya Çeyrek Yıllar İthalatı'!$A:$G,5,0)</f>
        <v>#N/A</v>
      </c>
      <c r="M169" s="10" t="e">
        <f>VLOOKUP($A:$A,'2-Dünya Çeyrek Yıllar İthalatı'!$A:$G,6,0)</f>
        <v>#N/A</v>
      </c>
      <c r="N169" s="10" t="e">
        <f>VLOOKUP($A:$A,'2-Dünya Çeyrek Yıllar İthalatı'!$A:$G,7,0)</f>
        <v>#N/A</v>
      </c>
      <c r="O169" s="6">
        <f>VLOOKUP($A:$A,'3-Türkiye İhracat Göstergeleri'!$A:$P,2,0)</f>
        <v>0</v>
      </c>
      <c r="P169" s="25">
        <f>VLOOKUP($A:$A,'3-Türkiye İhracat Göstergeleri'!$A:$P,3,0)</f>
        <v>0</v>
      </c>
      <c r="Q169" s="25">
        <f>VLOOKUP($A:$A,'3-Türkiye İhracat Göstergeleri'!$A:$P,4,0)</f>
        <v>0</v>
      </c>
      <c r="R169" s="25">
        <f>VLOOKUP($A:$A,'3-Türkiye İhracat Göstergeleri'!$A:$P,5,0)</f>
        <v>0</v>
      </c>
      <c r="S169" s="25">
        <f>VLOOKUP($A:$A,'3-Türkiye İhracat Göstergeleri'!$A:$P,6,0)</f>
        <v>0</v>
      </c>
      <c r="T169" s="25">
        <f>VLOOKUP($A:$A,'3-Türkiye İhracat Göstergeleri'!$A:$P,7,0)</f>
        <v>0</v>
      </c>
      <c r="U169" s="25">
        <f>VLOOKUP($A:$A,'3-Türkiye İhracat Göstergeleri'!$A:$P,8,0)</f>
        <v>0</v>
      </c>
      <c r="V169" s="25">
        <f>VLOOKUP($A:$A,'3-Türkiye İhracat Göstergeleri'!$A:$P,9,0)</f>
        <v>0</v>
      </c>
      <c r="W169" s="25">
        <f>VLOOKUP($A:$A,'3-Türkiye İhracat Göstergeleri'!$A:$P,10,0)</f>
        <v>0</v>
      </c>
      <c r="X169" s="25">
        <f>VLOOKUP($A:$A,'3-Türkiye İhracat Göstergeleri'!$A:$P,11,0)</f>
        <v>167</v>
      </c>
      <c r="Y169" s="25">
        <f>VLOOKUP($A:$A,'3-Türkiye İhracat Göstergeleri'!$A:$P,12,0)</f>
        <v>7.966254944056974E-4</v>
      </c>
      <c r="Z169" s="25">
        <f>VLOOKUP($A:$A,'3-Türkiye İhracat Göstergeleri'!$A:$P,13,0)</f>
        <v>0</v>
      </c>
      <c r="AA169" s="25">
        <f>VLOOKUP($A:$A,'3-Türkiye İhracat Göstergeleri'!$A:$P,14,0)</f>
        <v>3457</v>
      </c>
      <c r="AB169" s="25" t="str">
        <f>VLOOKUP($A:$A,'3-Türkiye İhracat Göstergeleri'!$A:$P,15,0)</f>
        <v>0.34</v>
      </c>
      <c r="AC169" s="25">
        <f>VLOOKUP($A:$A,'3-Türkiye İhracat Göstergeleri'!$A:$P,16,0)</f>
        <v>10</v>
      </c>
      <c r="AD169" s="25">
        <f>VLOOKUP($A:$A,'4-Dünya İthalat Göstergeleri'!$A:$M,2,0)</f>
        <v>10</v>
      </c>
      <c r="AE169" s="29">
        <f>VLOOKUP($A:$A,'4-Dünya İthalat Göstergeleri'!$A:$M,3,0)</f>
        <v>-10</v>
      </c>
      <c r="AF169" s="25">
        <f>VLOOKUP($A:$A,'4-Dünya İthalat Göstergeleri'!$A:$M,4,0)</f>
        <v>1</v>
      </c>
      <c r="AG169" s="25" t="str">
        <f>VLOOKUP($A:$A,'4-Dünya İthalat Göstergeleri'!$A:$M,5,0)</f>
        <v>Tons</v>
      </c>
      <c r="AH169" s="25">
        <f>VLOOKUP($A:$A,'4-Dünya İthalat Göstergeleri'!$A:$M,6,0)</f>
        <v>10000</v>
      </c>
      <c r="AI169" s="25">
        <f>VLOOKUP($A:$A,'4-Dünya İthalat Göstergeleri'!$A:$M,7,0)</f>
        <v>0</v>
      </c>
      <c r="AJ169" s="25">
        <f>VLOOKUP($A:$A,'4-Dünya İthalat Göstergeleri'!$A:$M,8,0)</f>
        <v>0</v>
      </c>
      <c r="AK169" s="25">
        <f>VLOOKUP($A:$A,'4-Dünya İthalat Göstergeleri'!$A:$M,9,0)</f>
        <v>0</v>
      </c>
      <c r="AL169" s="25">
        <f>VLOOKUP($A:$A,'4-Dünya İthalat Göstergeleri'!$A:$M,10,0)</f>
        <v>7.966254944056974E-4</v>
      </c>
      <c r="AM169" s="25">
        <f>VLOOKUP($A:$A,'4-Dünya İthalat Göstergeleri'!$A:$M,11,0)</f>
        <v>3457</v>
      </c>
      <c r="AN169" s="25" t="str">
        <f>VLOOKUP($A:$A,'4-Dünya İthalat Göstergeleri'!$A:$M,12,0)</f>
        <v>0.34</v>
      </c>
      <c r="AO169" s="25">
        <f>VLOOKUP($A:$A,'4-Dünya İthalat Göstergeleri'!$A:$M,13,0)</f>
        <v>10</v>
      </c>
      <c r="AP169" s="9" t="e">
        <f>VLOOKUP($A:$A,'5-Dünya Yıllar İhracatı'!$A:$H,2,0)</f>
        <v>#N/A</v>
      </c>
      <c r="AQ169" s="9" t="e">
        <f>VLOOKUP($A:$A,'5-Dünya Yıllar İhracatı'!$A:$H,3,0)</f>
        <v>#N/A</v>
      </c>
      <c r="AR169" s="9" t="e">
        <f>VLOOKUP($A:$A,'5-Dünya Yıllar İhracatı'!$A:$H,4,0)</f>
        <v>#N/A</v>
      </c>
      <c r="AS169" s="9" t="e">
        <f>VLOOKUP($A:$A,'5-Dünya Yıllar İhracatı'!$A:$H,5,0)</f>
        <v>#N/A</v>
      </c>
      <c r="AT169" s="10" t="e">
        <f>VLOOKUP($A:$A,'5-Dünya Yıllar İhracatı'!$A:$H,6,0)</f>
        <v>#N/A</v>
      </c>
      <c r="AU169" s="10" t="e">
        <f>VLOOKUP($A:$A,'5-Dünya Yıllar İhracatı'!$A:$H,7,0)</f>
        <v>#N/A</v>
      </c>
      <c r="AV169" s="10" t="e">
        <f>VLOOKUP($A:$A,'5-Dünya Yıllar İhracatı'!$A:$H,8,0)</f>
        <v>#N/A</v>
      </c>
      <c r="AW169" s="9" t="e">
        <f>VLOOKUP($A:$A,'6-Türkiye Yıllar İhracatı'!$A:$H,2,0)</f>
        <v>#N/A</v>
      </c>
      <c r="AX169" s="9" t="e">
        <f>VLOOKUP($A:$A,'6-Türkiye Yıllar İhracatı'!$A:$H,3,0)</f>
        <v>#N/A</v>
      </c>
      <c r="AY169" s="9" t="e">
        <f>VLOOKUP($A:$A,'6-Türkiye Yıllar İhracatı'!$A:$H,4,0)</f>
        <v>#N/A</v>
      </c>
      <c r="AZ169" s="9" t="e">
        <f>VLOOKUP($A:$A,'6-Türkiye Yıllar İhracatı'!$A:$H,5,0)</f>
        <v>#N/A</v>
      </c>
      <c r="BA169" s="10" t="e">
        <f>VLOOKUP($A:$A,'6-Türkiye Yıllar İhracatı'!$A:$H,6,0)</f>
        <v>#N/A</v>
      </c>
      <c r="BB169" s="9" t="e">
        <f>VLOOKUP($A:$A,'6-Türkiye Yıllar İhracatı'!$A:$H,7,0)</f>
        <v>#N/A</v>
      </c>
      <c r="BC169" s="10" t="e">
        <f>VLOOKUP($A:$A,'6-Türkiye Yıllar İhracatı'!$A:$H,8,0)</f>
        <v>#N/A</v>
      </c>
      <c r="BD169" s="11" t="e">
        <f>VLOOKUP($A:$A,'7-Türkiye Çeyrek Yıllar İhracat'!$A:$G,2,0)</f>
        <v>#N/A</v>
      </c>
      <c r="BE169" s="11" t="e">
        <f>VLOOKUP($A:$A,'7-Türkiye Çeyrek Yıllar İhracat'!$A:$G,3,0)</f>
        <v>#N/A</v>
      </c>
      <c r="BF169" s="11" t="e">
        <f>VLOOKUP($A:$A,'7-Türkiye Çeyrek Yıllar İhracat'!$A:$G,4,0)</f>
        <v>#N/A</v>
      </c>
      <c r="BG169" s="11" t="e">
        <f>VLOOKUP($A:$A,'7-Türkiye Çeyrek Yıllar İhracat'!$A:$G,5,0)</f>
        <v>#N/A</v>
      </c>
      <c r="BH169" s="12" t="e">
        <f>VLOOKUP($A:$A,'7-Türkiye Çeyrek Yıllar İhracat'!$A:$G,6,0)</f>
        <v>#N/A</v>
      </c>
      <c r="BI169" s="12" t="e">
        <f>VLOOKUP($A:$A,'7-Türkiye Çeyrek Yıllar İhracat'!$A:$G,7,0)</f>
        <v>#N/A</v>
      </c>
      <c r="BJ169" s="9" t="e">
        <f>VLOOKUP($A:$A,'8-Türkiye Yıllar İhracat Birim '!$A:$H,2,0)</f>
        <v>#N/A</v>
      </c>
      <c r="BK169" s="9" t="e">
        <f>VLOOKUP($A:$A,'8-Türkiye Yıllar İhracat Birim '!$A:$H,3,0)</f>
        <v>#N/A</v>
      </c>
      <c r="BL169" s="9" t="e">
        <f>VLOOKUP($A:$A,'8-Türkiye Yıllar İhracat Birim '!$A:$H,4,0)</f>
        <v>#N/A</v>
      </c>
      <c r="BM169" s="9" t="e">
        <f>VLOOKUP($A:$A,'8-Türkiye Yıllar İhracat Birim '!$A:$H,5,0)</f>
        <v>#N/A</v>
      </c>
      <c r="BN169" s="9" t="e">
        <f>VLOOKUP($A:$A,'8-Türkiye Yıllar İhracat Birim '!$A:$H,6,0)</f>
        <v>#N/A</v>
      </c>
      <c r="BO169" s="9" t="e">
        <f>VLOOKUP($A:$A,'8-Türkiye Yıllar İhracat Birim '!$A:$H,7,0)</f>
        <v>#N/A</v>
      </c>
      <c r="BP169" s="10" t="e">
        <f>VLOOKUP($A:$A,'8-Türkiye Yıllar İhracat Birim '!$A:$H,8,0)</f>
        <v>#N/A</v>
      </c>
      <c r="BQ169" s="2">
        <f>VLOOKUP($A:$A,'9-Dünya Yıllar İthaları Birim F'!$A:$N,2,0)</f>
        <v>0</v>
      </c>
      <c r="BR169" s="2">
        <f>VLOOKUP($A:$A,'9-Dünya Yıllar İthaları Birim F'!$A:$N,3,0)</f>
        <v>0</v>
      </c>
      <c r="BS169" s="2">
        <f>VLOOKUP($A:$A,'9-Dünya Yıllar İthaları Birim F'!$A:$N,4,0)</f>
        <v>0</v>
      </c>
      <c r="BT169" s="2" t="str">
        <f>VLOOKUP($A:$A,'9-Dünya Yıllar İthaları Birim F'!$A:$N,5,0)</f>
        <v>US Dollar/Tons</v>
      </c>
      <c r="BU169" s="2">
        <f>VLOOKUP($A:$A,'9-Dünya Yıllar İthaları Birim F'!$A:$N,6,0)</f>
        <v>0</v>
      </c>
      <c r="BV169" s="2">
        <f>VLOOKUP($A:$A,'9-Dünya Yıllar İthaları Birim F'!$A:$N,7,0)</f>
        <v>0</v>
      </c>
      <c r="BW169" s="2">
        <f>VLOOKUP($A:$A,'9-Dünya Yıllar İthaları Birim F'!$A:$N,8,0)</f>
        <v>0</v>
      </c>
      <c r="BX169" s="2">
        <f>VLOOKUP($A:$A,'9-Dünya Yıllar İthaları Birim F'!$A:$N,9,0)</f>
        <v>0</v>
      </c>
      <c r="BY169" s="2">
        <f>VLOOKUP($A:$A,'9-Dünya Yıllar İthaları Birim F'!$A:$N,10,0)</f>
        <v>10000</v>
      </c>
      <c r="BZ169" s="2" t="str">
        <f>VLOOKUP($A:$A,'9-Dünya Yıllar İthaları Birim F'!$A:$N,11,0)</f>
        <v>US Dollar/Tons</v>
      </c>
      <c r="CA169" s="2">
        <f>VLOOKUP($A:$A,'9-Dünya Yıllar İthaları Birim F'!$A:$N,12,0)</f>
        <v>10</v>
      </c>
      <c r="CB169" s="2">
        <f>VLOOKUP($A:$A,'9-Dünya Yıllar İthaları Birim F'!$A:$N,13,0)</f>
        <v>1</v>
      </c>
      <c r="CC169" s="2" t="str">
        <f>VLOOKUP($A:$A,'9-Dünya Yıllar İthaları Birim F'!$A:$N,14,0)</f>
        <v>Tons</v>
      </c>
    </row>
    <row r="170" spans="1:81" x14ac:dyDescent="0.3">
      <c r="A170" s="8" t="s">
        <v>179</v>
      </c>
      <c r="B170" s="9">
        <v>3</v>
      </c>
      <c r="C170" s="9">
        <v>0</v>
      </c>
      <c r="D170" s="9">
        <v>0</v>
      </c>
      <c r="E170" s="9">
        <v>0</v>
      </c>
      <c r="F170" s="49">
        <v>10</v>
      </c>
      <c r="G170" s="49">
        <f t="shared" si="4"/>
        <v>100</v>
      </c>
      <c r="H170" s="49">
        <f t="shared" si="5"/>
        <v>7.9662866747922789E-4</v>
      </c>
      <c r="I170" s="11">
        <f>VLOOKUP($A:$A,'2-Dünya Çeyrek Yıllar İthalatı'!$A:$G,2,0)</f>
        <v>5</v>
      </c>
      <c r="J170" s="11">
        <f>VLOOKUP($A:$A,'2-Dünya Çeyrek Yıllar İthalatı'!$A:$G,3,0)</f>
        <v>1</v>
      </c>
      <c r="K170" s="11">
        <f>VLOOKUP($A:$A,'2-Dünya Çeyrek Yıllar İthalatı'!$A:$G,4,0)</f>
        <v>1</v>
      </c>
      <c r="L170" s="11">
        <f>VLOOKUP($A:$A,'2-Dünya Çeyrek Yıllar İthalatı'!$A:$G,5,0)</f>
        <v>0</v>
      </c>
      <c r="M170" s="12">
        <f>VLOOKUP($A:$A,'2-Dünya Çeyrek Yıllar İthalatı'!$A:$G,6,0)</f>
        <v>0</v>
      </c>
      <c r="N170" s="12">
        <f>VLOOKUP($A:$A,'2-Dünya Çeyrek Yıllar İthalatı'!$A:$G,7,0)</f>
        <v>-100</v>
      </c>
      <c r="O170" s="8">
        <f>VLOOKUP($A:$A,'3-Türkiye İhracat Göstergeleri'!$A:$P,2,0)</f>
        <v>0</v>
      </c>
      <c r="P170" s="27">
        <f>VLOOKUP($A:$A,'3-Türkiye İhracat Göstergeleri'!$A:$P,3,0)</f>
        <v>0</v>
      </c>
      <c r="Q170" s="27">
        <f>VLOOKUP($A:$A,'3-Türkiye İhracat Göstergeleri'!$A:$P,4,0)</f>
        <v>0</v>
      </c>
      <c r="R170" s="27">
        <f>VLOOKUP($A:$A,'3-Türkiye İhracat Göstergeleri'!$A:$P,5,0)</f>
        <v>0</v>
      </c>
      <c r="S170" s="27">
        <f>VLOOKUP($A:$A,'3-Türkiye İhracat Göstergeleri'!$A:$P,6,0)</f>
        <v>0</v>
      </c>
      <c r="T170" s="27">
        <f>VLOOKUP($A:$A,'3-Türkiye İhracat Göstergeleri'!$A:$P,7,0)</f>
        <v>0</v>
      </c>
      <c r="U170" s="27">
        <f>VLOOKUP($A:$A,'3-Türkiye İhracat Göstergeleri'!$A:$P,8,0)</f>
        <v>0</v>
      </c>
      <c r="V170" s="27">
        <f>VLOOKUP($A:$A,'3-Türkiye İhracat Göstergeleri'!$A:$P,9,0)</f>
        <v>0</v>
      </c>
      <c r="W170" s="27">
        <f>VLOOKUP($A:$A,'3-Türkiye İhracat Göstergeleri'!$A:$P,10,0)</f>
        <v>0</v>
      </c>
      <c r="X170" s="27">
        <f>VLOOKUP($A:$A,'3-Türkiye İhracat Göstergeleri'!$A:$P,11,0)</f>
        <v>166</v>
      </c>
      <c r="Y170" s="27">
        <f>VLOOKUP($A:$A,'3-Türkiye İhracat Göstergeleri'!$A:$P,12,0)</f>
        <v>7.966254944056974E-4</v>
      </c>
      <c r="Z170" s="27">
        <f>VLOOKUP($A:$A,'3-Türkiye İhracat Göstergeleri'!$A:$P,13,0)</f>
        <v>-1</v>
      </c>
      <c r="AA170" s="27">
        <f>VLOOKUP($A:$A,'3-Türkiye İhracat Göstergeleri'!$A:$P,14,0)</f>
        <v>3652</v>
      </c>
      <c r="AB170" s="27">
        <f>VLOOKUP($A:$A,'3-Türkiye İhracat Göstergeleri'!$A:$P,15,0)</f>
        <v>1</v>
      </c>
      <c r="AC170" s="27">
        <f>VLOOKUP($A:$A,'3-Türkiye İhracat Göstergeleri'!$A:$P,16,0)</f>
        <v>5</v>
      </c>
      <c r="AD170" s="27">
        <f>VLOOKUP($A:$A,'4-Dünya İthalat Göstergeleri'!$A:$M,2,0)</f>
        <v>10</v>
      </c>
      <c r="AE170" s="28">
        <f>VLOOKUP($A:$A,'4-Dünya İthalat Göstergeleri'!$A:$M,3,0)</f>
        <v>-10</v>
      </c>
      <c r="AF170" s="27">
        <f>VLOOKUP($A:$A,'4-Dünya İthalat Göstergeleri'!$A:$M,4,0)</f>
        <v>2</v>
      </c>
      <c r="AG170" s="27" t="str">
        <f>VLOOKUP($A:$A,'4-Dünya İthalat Göstergeleri'!$A:$M,5,0)</f>
        <v>Tons</v>
      </c>
      <c r="AH170" s="27">
        <f>VLOOKUP($A:$A,'4-Dünya İthalat Göstergeleri'!$A:$M,6,0)</f>
        <v>5000</v>
      </c>
      <c r="AI170" s="27">
        <f>VLOOKUP($A:$A,'4-Dünya İthalat Göstergeleri'!$A:$M,7,0)</f>
        <v>-1</v>
      </c>
      <c r="AJ170" s="27">
        <f>VLOOKUP($A:$A,'4-Dünya İthalat Göstergeleri'!$A:$M,8,0)</f>
        <v>-20</v>
      </c>
      <c r="AK170" s="27">
        <f>VLOOKUP($A:$A,'4-Dünya İthalat Göstergeleri'!$A:$M,9,0)</f>
        <v>0</v>
      </c>
      <c r="AL170" s="27">
        <f>VLOOKUP($A:$A,'4-Dünya İthalat Göstergeleri'!$A:$M,10,0)</f>
        <v>7.966254944056974E-4</v>
      </c>
      <c r="AM170" s="27">
        <f>VLOOKUP($A:$A,'4-Dünya İthalat Göstergeleri'!$A:$M,11,0)</f>
        <v>3652</v>
      </c>
      <c r="AN170" s="27">
        <f>VLOOKUP($A:$A,'4-Dünya İthalat Göstergeleri'!$A:$M,12,0)</f>
        <v>1</v>
      </c>
      <c r="AO170" s="27">
        <f>VLOOKUP($A:$A,'4-Dünya İthalat Göstergeleri'!$A:$M,13,0)</f>
        <v>45477</v>
      </c>
      <c r="AP170" s="11" t="e">
        <f>VLOOKUP($A:$A,'5-Dünya Yıllar İhracatı'!$A:$H,2,0)</f>
        <v>#N/A</v>
      </c>
      <c r="AQ170" s="11" t="e">
        <f>VLOOKUP($A:$A,'5-Dünya Yıllar İhracatı'!$A:$H,3,0)</f>
        <v>#N/A</v>
      </c>
      <c r="AR170" s="11" t="e">
        <f>VLOOKUP($A:$A,'5-Dünya Yıllar İhracatı'!$A:$H,4,0)</f>
        <v>#N/A</v>
      </c>
      <c r="AS170" s="11" t="e">
        <f>VLOOKUP($A:$A,'5-Dünya Yıllar İhracatı'!$A:$H,5,0)</f>
        <v>#N/A</v>
      </c>
      <c r="AT170" s="12" t="e">
        <f>VLOOKUP($A:$A,'5-Dünya Yıllar İhracatı'!$A:$H,6,0)</f>
        <v>#N/A</v>
      </c>
      <c r="AU170" s="12" t="e">
        <f>VLOOKUP($A:$A,'5-Dünya Yıllar İhracatı'!$A:$H,7,0)</f>
        <v>#N/A</v>
      </c>
      <c r="AV170" s="12" t="e">
        <f>VLOOKUP($A:$A,'5-Dünya Yıllar İhracatı'!$A:$H,8,0)</f>
        <v>#N/A</v>
      </c>
      <c r="AW170" s="11" t="e">
        <f>VLOOKUP($A:$A,'6-Türkiye Yıllar İhracatı'!$A:$H,2,0)</f>
        <v>#N/A</v>
      </c>
      <c r="AX170" s="11" t="e">
        <f>VLOOKUP($A:$A,'6-Türkiye Yıllar İhracatı'!$A:$H,3,0)</f>
        <v>#N/A</v>
      </c>
      <c r="AY170" s="11" t="e">
        <f>VLOOKUP($A:$A,'6-Türkiye Yıllar İhracatı'!$A:$H,4,0)</f>
        <v>#N/A</v>
      </c>
      <c r="AZ170" s="11" t="e">
        <f>VLOOKUP($A:$A,'6-Türkiye Yıllar İhracatı'!$A:$H,5,0)</f>
        <v>#N/A</v>
      </c>
      <c r="BA170" s="12" t="e">
        <f>VLOOKUP($A:$A,'6-Türkiye Yıllar İhracatı'!$A:$H,6,0)</f>
        <v>#N/A</v>
      </c>
      <c r="BB170" s="11" t="e">
        <f>VLOOKUP($A:$A,'6-Türkiye Yıllar İhracatı'!$A:$H,7,0)</f>
        <v>#N/A</v>
      </c>
      <c r="BC170" s="12" t="e">
        <f>VLOOKUP($A:$A,'6-Türkiye Yıllar İhracatı'!$A:$H,8,0)</f>
        <v>#N/A</v>
      </c>
      <c r="BD170" s="9" t="e">
        <f>VLOOKUP($A:$A,'7-Türkiye Çeyrek Yıllar İhracat'!$A:$G,2,0)</f>
        <v>#N/A</v>
      </c>
      <c r="BE170" s="9" t="e">
        <f>VLOOKUP($A:$A,'7-Türkiye Çeyrek Yıllar İhracat'!$A:$G,3,0)</f>
        <v>#N/A</v>
      </c>
      <c r="BF170" s="9" t="e">
        <f>VLOOKUP($A:$A,'7-Türkiye Çeyrek Yıllar İhracat'!$A:$G,4,0)</f>
        <v>#N/A</v>
      </c>
      <c r="BG170" s="9" t="e">
        <f>VLOOKUP($A:$A,'7-Türkiye Çeyrek Yıllar İhracat'!$A:$G,5,0)</f>
        <v>#N/A</v>
      </c>
      <c r="BH170" s="10" t="e">
        <f>VLOOKUP($A:$A,'7-Türkiye Çeyrek Yıllar İhracat'!$A:$G,6,0)</f>
        <v>#N/A</v>
      </c>
      <c r="BI170" s="12" t="e">
        <f>VLOOKUP($A:$A,'7-Türkiye Çeyrek Yıllar İhracat'!$A:$G,7,0)</f>
        <v>#N/A</v>
      </c>
      <c r="BJ170" s="11" t="e">
        <f>VLOOKUP($A:$A,'8-Türkiye Yıllar İhracat Birim '!$A:$H,2,0)</f>
        <v>#N/A</v>
      </c>
      <c r="BK170" s="11" t="e">
        <f>VLOOKUP($A:$A,'8-Türkiye Yıllar İhracat Birim '!$A:$H,3,0)</f>
        <v>#N/A</v>
      </c>
      <c r="BL170" s="11" t="e">
        <f>VLOOKUP($A:$A,'8-Türkiye Yıllar İhracat Birim '!$A:$H,4,0)</f>
        <v>#N/A</v>
      </c>
      <c r="BM170" s="11" t="e">
        <f>VLOOKUP($A:$A,'8-Türkiye Yıllar İhracat Birim '!$A:$H,5,0)</f>
        <v>#N/A</v>
      </c>
      <c r="BN170" s="11" t="e">
        <f>VLOOKUP($A:$A,'8-Türkiye Yıllar İhracat Birim '!$A:$H,6,0)</f>
        <v>#N/A</v>
      </c>
      <c r="BO170" s="11" t="e">
        <f>VLOOKUP($A:$A,'8-Türkiye Yıllar İhracat Birim '!$A:$H,7,0)</f>
        <v>#N/A</v>
      </c>
      <c r="BP170" s="12" t="e">
        <f>VLOOKUP($A:$A,'8-Türkiye Yıllar İhracat Birim '!$A:$H,8,0)</f>
        <v>#N/A</v>
      </c>
      <c r="BQ170" s="2">
        <f>VLOOKUP($A:$A,'9-Dünya Yıllar İthaları Birim F'!$A:$N,2,0)</f>
        <v>600</v>
      </c>
      <c r="BR170" s="2" t="str">
        <f>VLOOKUP($A:$A,'9-Dünya Yıllar İthaları Birim F'!$A:$N,3,0)</f>
        <v>US Dollar/Tons</v>
      </c>
      <c r="BS170" s="2">
        <f>VLOOKUP($A:$A,'9-Dünya Yıllar İthaları Birim F'!$A:$N,4,0)</f>
        <v>0</v>
      </c>
      <c r="BT170" s="2">
        <f>VLOOKUP($A:$A,'9-Dünya Yıllar İthaları Birim F'!$A:$N,5,0)</f>
        <v>0</v>
      </c>
      <c r="BU170" s="2">
        <f>VLOOKUP($A:$A,'9-Dünya Yıllar İthaları Birim F'!$A:$N,6,0)</f>
        <v>0</v>
      </c>
      <c r="BV170" s="2">
        <f>VLOOKUP($A:$A,'9-Dünya Yıllar İthaları Birim F'!$A:$N,7,0)</f>
        <v>0</v>
      </c>
      <c r="BW170" s="2">
        <f>VLOOKUP($A:$A,'9-Dünya Yıllar İthaları Birim F'!$A:$N,8,0)</f>
        <v>0</v>
      </c>
      <c r="BX170" s="2">
        <f>VLOOKUP($A:$A,'9-Dünya Yıllar İthaları Birim F'!$A:$N,9,0)</f>
        <v>0</v>
      </c>
      <c r="BY170" s="2">
        <f>VLOOKUP($A:$A,'9-Dünya Yıllar İthaları Birim F'!$A:$N,10,0)</f>
        <v>5000</v>
      </c>
      <c r="BZ170" s="2" t="str">
        <f>VLOOKUP($A:$A,'9-Dünya Yıllar İthaları Birim F'!$A:$N,11,0)</f>
        <v>US Dollar/Tons</v>
      </c>
      <c r="CA170" s="2">
        <f>VLOOKUP($A:$A,'9-Dünya Yıllar İthaları Birim F'!$A:$N,12,0)</f>
        <v>10</v>
      </c>
      <c r="CB170" s="2">
        <f>VLOOKUP($A:$A,'9-Dünya Yıllar İthaları Birim F'!$A:$N,13,0)</f>
        <v>2</v>
      </c>
      <c r="CC170" s="2" t="str">
        <f>VLOOKUP($A:$A,'9-Dünya Yıllar İthaları Birim F'!$A:$N,14,0)</f>
        <v>Tons</v>
      </c>
    </row>
    <row r="171" spans="1:81" x14ac:dyDescent="0.3">
      <c r="A171" s="6" t="s">
        <v>180</v>
      </c>
      <c r="B171" s="11">
        <v>0</v>
      </c>
      <c r="C171" s="11">
        <v>0</v>
      </c>
      <c r="D171" s="11">
        <v>0</v>
      </c>
      <c r="E171" s="11">
        <v>8</v>
      </c>
      <c r="F171" s="50">
        <v>9</v>
      </c>
      <c r="G171" s="50">
        <f t="shared" si="4"/>
        <v>12.5</v>
      </c>
      <c r="H171" s="50">
        <f t="shared" si="5"/>
        <v>7.1696580073130512E-4</v>
      </c>
      <c r="I171" s="9">
        <f>VLOOKUP($A:$A,'2-Dünya Çeyrek Yıllar İthalatı'!$A:$G,2,0)</f>
        <v>0</v>
      </c>
      <c r="J171" s="9">
        <f>VLOOKUP($A:$A,'2-Dünya Çeyrek Yıllar İthalatı'!$A:$G,3,0)</f>
        <v>8</v>
      </c>
      <c r="K171" s="9">
        <f>VLOOKUP($A:$A,'2-Dünya Çeyrek Yıllar İthalatı'!$A:$G,4,0)</f>
        <v>0</v>
      </c>
      <c r="L171" s="9">
        <f>VLOOKUP($A:$A,'2-Dünya Çeyrek Yıllar İthalatı'!$A:$G,5,0)</f>
        <v>0</v>
      </c>
      <c r="M171" s="10">
        <f>VLOOKUP($A:$A,'2-Dünya Çeyrek Yıllar İthalatı'!$A:$G,6,0)</f>
        <v>0</v>
      </c>
      <c r="N171" s="10">
        <f>VLOOKUP($A:$A,'2-Dünya Çeyrek Yıllar İthalatı'!$A:$G,7,0)</f>
        <v>100</v>
      </c>
      <c r="O171" s="6">
        <f>VLOOKUP($A:$A,'3-Türkiye İhracat Göstergeleri'!$A:$P,2,0)</f>
        <v>0</v>
      </c>
      <c r="P171" s="25">
        <f>VLOOKUP($A:$A,'3-Türkiye İhracat Göstergeleri'!$A:$P,3,0)</f>
        <v>0</v>
      </c>
      <c r="Q171" s="25">
        <f>VLOOKUP($A:$A,'3-Türkiye İhracat Göstergeleri'!$A:$P,4,0)</f>
        <v>0</v>
      </c>
      <c r="R171" s="25">
        <f>VLOOKUP($A:$A,'3-Türkiye İhracat Göstergeleri'!$A:$P,5,0)</f>
        <v>0</v>
      </c>
      <c r="S171" s="25">
        <f>VLOOKUP($A:$A,'3-Türkiye İhracat Göstergeleri'!$A:$P,6,0)</f>
        <v>0</v>
      </c>
      <c r="T171" s="25">
        <f>VLOOKUP($A:$A,'3-Türkiye İhracat Göstergeleri'!$A:$P,7,0)</f>
        <v>0</v>
      </c>
      <c r="U171" s="25">
        <f>VLOOKUP($A:$A,'3-Türkiye İhracat Göstergeleri'!$A:$P,8,0)</f>
        <v>0</v>
      </c>
      <c r="V171" s="25">
        <f>VLOOKUP($A:$A,'3-Türkiye İhracat Göstergeleri'!$A:$P,9,0)</f>
        <v>0</v>
      </c>
      <c r="W171" s="25">
        <f>VLOOKUP($A:$A,'3-Türkiye İhracat Göstergeleri'!$A:$P,10,0)</f>
        <v>0</v>
      </c>
      <c r="X171" s="25">
        <f>VLOOKUP($A:$A,'3-Türkiye İhracat Göstergeleri'!$A:$P,11,0)</f>
        <v>169</v>
      </c>
      <c r="Y171" s="25">
        <f>VLOOKUP($A:$A,'3-Türkiye İhracat Göstergeleri'!$A:$P,12,0)</f>
        <v>7.1696294496512776E-4</v>
      </c>
      <c r="Z171" s="25">
        <f>VLOOKUP($A:$A,'3-Türkiye İhracat Göstergeleri'!$A:$P,13,0)</f>
        <v>137</v>
      </c>
      <c r="AA171" s="25">
        <f>VLOOKUP($A:$A,'3-Türkiye İhracat Göstergeleri'!$A:$P,14,0)</f>
        <v>12648</v>
      </c>
      <c r="AB171" s="25">
        <f>VLOOKUP($A:$A,'3-Türkiye İhracat Göstergeleri'!$A:$P,15,0)</f>
        <v>1</v>
      </c>
      <c r="AC171" s="25">
        <f>VLOOKUP($A:$A,'3-Türkiye İhracat Göstergeleri'!$A:$P,16,0)</f>
        <v>20</v>
      </c>
      <c r="AD171" s="25">
        <f>VLOOKUP($A:$A,'4-Dünya İthalat Göstergeleri'!$A:$M,2,0)</f>
        <v>9</v>
      </c>
      <c r="AE171" s="29">
        <f>VLOOKUP($A:$A,'4-Dünya İthalat Göstergeleri'!$A:$M,3,0)</f>
        <v>-9</v>
      </c>
      <c r="AF171" s="25">
        <f>VLOOKUP($A:$A,'4-Dünya İthalat Göstergeleri'!$A:$M,4,0)</f>
        <v>10</v>
      </c>
      <c r="AG171" s="25" t="str">
        <f>VLOOKUP($A:$A,'4-Dünya İthalat Göstergeleri'!$A:$M,5,0)</f>
        <v>Tons</v>
      </c>
      <c r="AH171" s="25">
        <f>VLOOKUP($A:$A,'4-Dünya İthalat Göstergeleri'!$A:$M,6,0)</f>
        <v>900</v>
      </c>
      <c r="AI171" s="25">
        <f>VLOOKUP($A:$A,'4-Dünya İthalat Göstergeleri'!$A:$M,7,0)</f>
        <v>137</v>
      </c>
      <c r="AJ171" s="25">
        <f>VLOOKUP($A:$A,'4-Dünya İthalat Göstergeleri'!$A:$M,8,0)</f>
        <v>78</v>
      </c>
      <c r="AK171" s="25">
        <f>VLOOKUP($A:$A,'4-Dünya İthalat Göstergeleri'!$A:$M,9,0)</f>
        <v>8</v>
      </c>
      <c r="AL171" s="25">
        <f>VLOOKUP($A:$A,'4-Dünya İthalat Göstergeleri'!$A:$M,10,0)</f>
        <v>7.1696294496512776E-4</v>
      </c>
      <c r="AM171" s="25">
        <f>VLOOKUP($A:$A,'4-Dünya İthalat Göstergeleri'!$A:$M,11,0)</f>
        <v>12648</v>
      </c>
      <c r="AN171" s="25">
        <f>VLOOKUP($A:$A,'4-Dünya İthalat Göstergeleri'!$A:$M,12,0)</f>
        <v>1</v>
      </c>
      <c r="AO171" s="25">
        <f>VLOOKUP($A:$A,'4-Dünya İthalat Göstergeleri'!$A:$M,13,0)</f>
        <v>45522</v>
      </c>
      <c r="AP171" s="9" t="e">
        <f>VLOOKUP($A:$A,'5-Dünya Yıllar İhracatı'!$A:$H,2,0)</f>
        <v>#N/A</v>
      </c>
      <c r="AQ171" s="9" t="e">
        <f>VLOOKUP($A:$A,'5-Dünya Yıllar İhracatı'!$A:$H,3,0)</f>
        <v>#N/A</v>
      </c>
      <c r="AR171" s="9" t="e">
        <f>VLOOKUP($A:$A,'5-Dünya Yıllar İhracatı'!$A:$H,4,0)</f>
        <v>#N/A</v>
      </c>
      <c r="AS171" s="9" t="e">
        <f>VLOOKUP($A:$A,'5-Dünya Yıllar İhracatı'!$A:$H,5,0)</f>
        <v>#N/A</v>
      </c>
      <c r="AT171" s="10" t="e">
        <f>VLOOKUP($A:$A,'5-Dünya Yıllar İhracatı'!$A:$H,6,0)</f>
        <v>#N/A</v>
      </c>
      <c r="AU171" s="10" t="e">
        <f>VLOOKUP($A:$A,'5-Dünya Yıllar İhracatı'!$A:$H,7,0)</f>
        <v>#N/A</v>
      </c>
      <c r="AV171" s="10" t="e">
        <f>VLOOKUP($A:$A,'5-Dünya Yıllar İhracatı'!$A:$H,8,0)</f>
        <v>#N/A</v>
      </c>
      <c r="AW171" s="9" t="e">
        <f>VLOOKUP($A:$A,'6-Türkiye Yıllar İhracatı'!$A:$H,2,0)</f>
        <v>#N/A</v>
      </c>
      <c r="AX171" s="9" t="e">
        <f>VLOOKUP($A:$A,'6-Türkiye Yıllar İhracatı'!$A:$H,3,0)</f>
        <v>#N/A</v>
      </c>
      <c r="AY171" s="9" t="e">
        <f>VLOOKUP($A:$A,'6-Türkiye Yıllar İhracatı'!$A:$H,4,0)</f>
        <v>#N/A</v>
      </c>
      <c r="AZ171" s="9" t="e">
        <f>VLOOKUP($A:$A,'6-Türkiye Yıllar İhracatı'!$A:$H,5,0)</f>
        <v>#N/A</v>
      </c>
      <c r="BA171" s="10" t="e">
        <f>VLOOKUP($A:$A,'6-Türkiye Yıllar İhracatı'!$A:$H,6,0)</f>
        <v>#N/A</v>
      </c>
      <c r="BB171" s="9" t="e">
        <f>VLOOKUP($A:$A,'6-Türkiye Yıllar İhracatı'!$A:$H,7,0)</f>
        <v>#N/A</v>
      </c>
      <c r="BC171" s="10" t="e">
        <f>VLOOKUP($A:$A,'6-Türkiye Yıllar İhracatı'!$A:$H,8,0)</f>
        <v>#N/A</v>
      </c>
      <c r="BD171" s="11" t="e">
        <f>VLOOKUP($A:$A,'7-Türkiye Çeyrek Yıllar İhracat'!$A:$G,2,0)</f>
        <v>#N/A</v>
      </c>
      <c r="BE171" s="11" t="e">
        <f>VLOOKUP($A:$A,'7-Türkiye Çeyrek Yıllar İhracat'!$A:$G,3,0)</f>
        <v>#N/A</v>
      </c>
      <c r="BF171" s="11" t="e">
        <f>VLOOKUP($A:$A,'7-Türkiye Çeyrek Yıllar İhracat'!$A:$G,4,0)</f>
        <v>#N/A</v>
      </c>
      <c r="BG171" s="11" t="e">
        <f>VLOOKUP($A:$A,'7-Türkiye Çeyrek Yıllar İhracat'!$A:$G,5,0)</f>
        <v>#N/A</v>
      </c>
      <c r="BH171" s="12" t="e">
        <f>VLOOKUP($A:$A,'7-Türkiye Çeyrek Yıllar İhracat'!$A:$G,6,0)</f>
        <v>#N/A</v>
      </c>
      <c r="BI171" s="12" t="e">
        <f>VLOOKUP($A:$A,'7-Türkiye Çeyrek Yıllar İhracat'!$A:$G,7,0)</f>
        <v>#N/A</v>
      </c>
      <c r="BJ171" s="9" t="e">
        <f>VLOOKUP($A:$A,'8-Türkiye Yıllar İhracat Birim '!$A:$H,2,0)</f>
        <v>#N/A</v>
      </c>
      <c r="BK171" s="9" t="e">
        <f>VLOOKUP($A:$A,'8-Türkiye Yıllar İhracat Birim '!$A:$H,3,0)</f>
        <v>#N/A</v>
      </c>
      <c r="BL171" s="9" t="e">
        <f>VLOOKUP($A:$A,'8-Türkiye Yıllar İhracat Birim '!$A:$H,4,0)</f>
        <v>#N/A</v>
      </c>
      <c r="BM171" s="9" t="e">
        <f>VLOOKUP($A:$A,'8-Türkiye Yıllar İhracat Birim '!$A:$H,5,0)</f>
        <v>#N/A</v>
      </c>
      <c r="BN171" s="9" t="e">
        <f>VLOOKUP($A:$A,'8-Türkiye Yıllar İhracat Birim '!$A:$H,6,0)</f>
        <v>#N/A</v>
      </c>
      <c r="BO171" s="9" t="e">
        <f>VLOOKUP($A:$A,'8-Türkiye Yıllar İhracat Birim '!$A:$H,7,0)</f>
        <v>#N/A</v>
      </c>
      <c r="BP171" s="10" t="e">
        <f>VLOOKUP($A:$A,'8-Türkiye Yıllar İhracat Birim '!$A:$H,8,0)</f>
        <v>#N/A</v>
      </c>
      <c r="BQ171" s="2">
        <f>VLOOKUP($A:$A,'9-Dünya Yıllar İthaları Birim F'!$A:$N,2,0)</f>
        <v>0</v>
      </c>
      <c r="BR171" s="2">
        <f>VLOOKUP($A:$A,'9-Dünya Yıllar İthaları Birim F'!$A:$N,3,0)</f>
        <v>0</v>
      </c>
      <c r="BS171" s="2">
        <f>VLOOKUP($A:$A,'9-Dünya Yıllar İthaları Birim F'!$A:$N,4,0)</f>
        <v>0</v>
      </c>
      <c r="BT171" s="2">
        <f>VLOOKUP($A:$A,'9-Dünya Yıllar İthaları Birim F'!$A:$N,5,0)</f>
        <v>0</v>
      </c>
      <c r="BU171" s="2">
        <f>VLOOKUP($A:$A,'9-Dünya Yıllar İthaları Birim F'!$A:$N,6,0)</f>
        <v>0</v>
      </c>
      <c r="BV171" s="2">
        <f>VLOOKUP($A:$A,'9-Dünya Yıllar İthaları Birim F'!$A:$N,7,0)</f>
        <v>0</v>
      </c>
      <c r="BW171" s="2">
        <f>VLOOKUP($A:$A,'9-Dünya Yıllar İthaları Birim F'!$A:$N,8,0)</f>
        <v>320</v>
      </c>
      <c r="BX171" s="2" t="str">
        <f>VLOOKUP($A:$A,'9-Dünya Yıllar İthaları Birim F'!$A:$N,9,0)</f>
        <v>US Dollar/Tons</v>
      </c>
      <c r="BY171" s="2">
        <f>VLOOKUP($A:$A,'9-Dünya Yıllar İthaları Birim F'!$A:$N,10,0)</f>
        <v>900</v>
      </c>
      <c r="BZ171" s="2" t="str">
        <f>VLOOKUP($A:$A,'9-Dünya Yıllar İthaları Birim F'!$A:$N,11,0)</f>
        <v>US Dollar/Tons</v>
      </c>
      <c r="CA171" s="2">
        <f>VLOOKUP($A:$A,'9-Dünya Yıllar İthaları Birim F'!$A:$N,12,0)</f>
        <v>9</v>
      </c>
      <c r="CB171" s="2">
        <f>VLOOKUP($A:$A,'9-Dünya Yıllar İthaları Birim F'!$A:$N,13,0)</f>
        <v>10</v>
      </c>
      <c r="CC171" s="2" t="str">
        <f>VLOOKUP($A:$A,'9-Dünya Yıllar İthaları Birim F'!$A:$N,14,0)</f>
        <v>Tons</v>
      </c>
    </row>
    <row r="172" spans="1:81" x14ac:dyDescent="0.3">
      <c r="A172" s="8" t="s">
        <v>181</v>
      </c>
      <c r="B172" s="13">
        <v>3</v>
      </c>
      <c r="C172" s="9"/>
      <c r="D172" s="9"/>
      <c r="E172" s="9"/>
      <c r="F172" s="51">
        <v>9</v>
      </c>
      <c r="G172" s="51">
        <f t="shared" si="4"/>
        <v>100</v>
      </c>
      <c r="H172" s="51">
        <f t="shared" si="5"/>
        <v>7.1696580073130512E-4</v>
      </c>
      <c r="I172" s="11" t="e">
        <f>VLOOKUP($A:$A,'2-Dünya Çeyrek Yıllar İthalatı'!$A:$G,2,0)</f>
        <v>#N/A</v>
      </c>
      <c r="J172" s="11" t="e">
        <f>VLOOKUP($A:$A,'2-Dünya Çeyrek Yıllar İthalatı'!$A:$G,3,0)</f>
        <v>#N/A</v>
      </c>
      <c r="K172" s="11" t="e">
        <f>VLOOKUP($A:$A,'2-Dünya Çeyrek Yıllar İthalatı'!$A:$G,4,0)</f>
        <v>#N/A</v>
      </c>
      <c r="L172" s="11" t="e">
        <f>VLOOKUP($A:$A,'2-Dünya Çeyrek Yıllar İthalatı'!$A:$G,5,0)</f>
        <v>#N/A</v>
      </c>
      <c r="M172" s="12" t="e">
        <f>VLOOKUP($A:$A,'2-Dünya Çeyrek Yıllar İthalatı'!$A:$G,6,0)</f>
        <v>#N/A</v>
      </c>
      <c r="N172" s="12" t="e">
        <f>VLOOKUP($A:$A,'2-Dünya Çeyrek Yıllar İthalatı'!$A:$G,7,0)</f>
        <v>#N/A</v>
      </c>
      <c r="O172" s="8">
        <f>VLOOKUP($A:$A,'3-Türkiye İhracat Göstergeleri'!$A:$P,2,0)</f>
        <v>0</v>
      </c>
      <c r="P172" s="27">
        <f>VLOOKUP($A:$A,'3-Türkiye İhracat Göstergeleri'!$A:$P,3,0)</f>
        <v>0</v>
      </c>
      <c r="Q172" s="27">
        <f>VLOOKUP($A:$A,'3-Türkiye İhracat Göstergeleri'!$A:$P,4,0)</f>
        <v>0</v>
      </c>
      <c r="R172" s="27">
        <f>VLOOKUP($A:$A,'3-Türkiye İhracat Göstergeleri'!$A:$P,5,0)</f>
        <v>0</v>
      </c>
      <c r="S172" s="27">
        <f>VLOOKUP($A:$A,'3-Türkiye İhracat Göstergeleri'!$A:$P,6,0)</f>
        <v>0</v>
      </c>
      <c r="T172" s="27">
        <f>VLOOKUP($A:$A,'3-Türkiye İhracat Göstergeleri'!$A:$P,7,0)</f>
        <v>0</v>
      </c>
      <c r="U172" s="27">
        <f>VLOOKUP($A:$A,'3-Türkiye İhracat Göstergeleri'!$A:$P,8,0)</f>
        <v>0</v>
      </c>
      <c r="V172" s="27">
        <f>VLOOKUP($A:$A,'3-Türkiye İhracat Göstergeleri'!$A:$P,9,0)</f>
        <v>0</v>
      </c>
      <c r="W172" s="27">
        <f>VLOOKUP($A:$A,'3-Türkiye İhracat Göstergeleri'!$A:$P,10,0)</f>
        <v>0</v>
      </c>
      <c r="X172" s="27">
        <f>VLOOKUP($A:$A,'3-Türkiye İhracat Göstergeleri'!$A:$P,11,0)</f>
        <v>168</v>
      </c>
      <c r="Y172" s="27">
        <f>VLOOKUP($A:$A,'3-Türkiye İhracat Göstergeleri'!$A:$P,12,0)</f>
        <v>7.1696294496512776E-4</v>
      </c>
      <c r="Z172" s="27">
        <f>VLOOKUP($A:$A,'3-Türkiye İhracat Göstergeleri'!$A:$P,13,0)</f>
        <v>25</v>
      </c>
      <c r="AA172" s="27">
        <f>VLOOKUP($A:$A,'3-Türkiye İhracat Göstergeleri'!$A:$P,14,0)</f>
        <v>0</v>
      </c>
      <c r="AB172" s="27" t="str">
        <f>VLOOKUP($A:$A,'3-Türkiye İhracat Göstergeleri'!$A:$P,15,0)</f>
        <v>0.65</v>
      </c>
      <c r="AC172" s="27">
        <f>VLOOKUP($A:$A,'3-Türkiye İhracat Göstergeleri'!$A:$P,16,0)</f>
        <v>0</v>
      </c>
      <c r="AD172" s="38">
        <f>VLOOKUP($A:$A,'4-Dünya İthalat Göstergeleri'!$A:$M,2,0)</f>
        <v>9</v>
      </c>
      <c r="AE172" s="28">
        <f>VLOOKUP($A:$A,'4-Dünya İthalat Göstergeleri'!$A:$M,3,0)</f>
        <v>-9</v>
      </c>
      <c r="AF172" s="38">
        <f>VLOOKUP($A:$A,'4-Dünya İthalat Göstergeleri'!$A:$M,4,0)</f>
        <v>4</v>
      </c>
      <c r="AG172" s="38" t="str">
        <f>VLOOKUP($A:$A,'4-Dünya İthalat Göstergeleri'!$A:$M,5,0)</f>
        <v>Tons</v>
      </c>
      <c r="AH172" s="38">
        <f>VLOOKUP($A:$A,'4-Dünya İthalat Göstergeleri'!$A:$M,6,0)</f>
        <v>2250</v>
      </c>
      <c r="AI172" s="38">
        <f>VLOOKUP($A:$A,'4-Dünya İthalat Göstergeleri'!$A:$M,7,0)</f>
        <v>25</v>
      </c>
      <c r="AJ172" s="38">
        <f>VLOOKUP($A:$A,'4-Dünya İthalat Göstergeleri'!$A:$M,8,0)</f>
        <v>0</v>
      </c>
      <c r="AK172" s="38">
        <f>VLOOKUP($A:$A,'4-Dünya İthalat Göstergeleri'!$A:$M,9,0)</f>
        <v>0</v>
      </c>
      <c r="AL172" s="38">
        <f>VLOOKUP($A:$A,'4-Dünya İthalat Göstergeleri'!$A:$M,10,0)</f>
        <v>7.1696294496512776E-4</v>
      </c>
      <c r="AM172" s="38">
        <f>VLOOKUP($A:$A,'4-Dünya İthalat Göstergeleri'!$A:$M,11,0)</f>
        <v>0</v>
      </c>
      <c r="AN172" s="38" t="str">
        <f>VLOOKUP($A:$A,'4-Dünya İthalat Göstergeleri'!$A:$M,12,0)</f>
        <v>0.65</v>
      </c>
      <c r="AO172" s="38" t="str">
        <f>VLOOKUP($A:$A,'4-Dünya İthalat Göstergeleri'!$A:$M,13,0)</f>
        <v>...</v>
      </c>
      <c r="AP172" s="11" t="e">
        <f>VLOOKUP($A:$A,'5-Dünya Yıllar İhracatı'!$A:$H,2,0)</f>
        <v>#N/A</v>
      </c>
      <c r="AQ172" s="11" t="e">
        <f>VLOOKUP($A:$A,'5-Dünya Yıllar İhracatı'!$A:$H,3,0)</f>
        <v>#N/A</v>
      </c>
      <c r="AR172" s="11" t="e">
        <f>VLOOKUP($A:$A,'5-Dünya Yıllar İhracatı'!$A:$H,4,0)</f>
        <v>#N/A</v>
      </c>
      <c r="AS172" s="11" t="e">
        <f>VLOOKUP($A:$A,'5-Dünya Yıllar İhracatı'!$A:$H,5,0)</f>
        <v>#N/A</v>
      </c>
      <c r="AT172" s="12" t="e">
        <f>VLOOKUP($A:$A,'5-Dünya Yıllar İhracatı'!$A:$H,6,0)</f>
        <v>#N/A</v>
      </c>
      <c r="AU172" s="12" t="e">
        <f>VLOOKUP($A:$A,'5-Dünya Yıllar İhracatı'!$A:$H,7,0)</f>
        <v>#N/A</v>
      </c>
      <c r="AV172" s="12" t="e">
        <f>VLOOKUP($A:$A,'5-Dünya Yıllar İhracatı'!$A:$H,8,0)</f>
        <v>#N/A</v>
      </c>
      <c r="AW172" s="11" t="e">
        <f>VLOOKUP($A:$A,'6-Türkiye Yıllar İhracatı'!$A:$H,2,0)</f>
        <v>#N/A</v>
      </c>
      <c r="AX172" s="11" t="e">
        <f>VLOOKUP($A:$A,'6-Türkiye Yıllar İhracatı'!$A:$H,3,0)</f>
        <v>#N/A</v>
      </c>
      <c r="AY172" s="11" t="e">
        <f>VLOOKUP($A:$A,'6-Türkiye Yıllar İhracatı'!$A:$H,4,0)</f>
        <v>#N/A</v>
      </c>
      <c r="AZ172" s="11" t="e">
        <f>VLOOKUP($A:$A,'6-Türkiye Yıllar İhracatı'!$A:$H,5,0)</f>
        <v>#N/A</v>
      </c>
      <c r="BA172" s="12" t="e">
        <f>VLOOKUP($A:$A,'6-Türkiye Yıllar İhracatı'!$A:$H,6,0)</f>
        <v>#N/A</v>
      </c>
      <c r="BB172" s="11" t="e">
        <f>VLOOKUP($A:$A,'6-Türkiye Yıllar İhracatı'!$A:$H,7,0)</f>
        <v>#N/A</v>
      </c>
      <c r="BC172" s="12" t="e">
        <f>VLOOKUP($A:$A,'6-Türkiye Yıllar İhracatı'!$A:$H,8,0)</f>
        <v>#N/A</v>
      </c>
      <c r="BD172" s="9" t="e">
        <f>VLOOKUP($A:$A,'7-Türkiye Çeyrek Yıllar İhracat'!$A:$G,2,0)</f>
        <v>#N/A</v>
      </c>
      <c r="BE172" s="9" t="e">
        <f>VLOOKUP($A:$A,'7-Türkiye Çeyrek Yıllar İhracat'!$A:$G,3,0)</f>
        <v>#N/A</v>
      </c>
      <c r="BF172" s="9" t="e">
        <f>VLOOKUP($A:$A,'7-Türkiye Çeyrek Yıllar İhracat'!$A:$G,4,0)</f>
        <v>#N/A</v>
      </c>
      <c r="BG172" s="9" t="e">
        <f>VLOOKUP($A:$A,'7-Türkiye Çeyrek Yıllar İhracat'!$A:$G,5,0)</f>
        <v>#N/A</v>
      </c>
      <c r="BH172" s="10" t="e">
        <f>VLOOKUP($A:$A,'7-Türkiye Çeyrek Yıllar İhracat'!$A:$G,6,0)</f>
        <v>#N/A</v>
      </c>
      <c r="BI172" s="12" t="e">
        <f>VLOOKUP($A:$A,'7-Türkiye Çeyrek Yıllar İhracat'!$A:$G,7,0)</f>
        <v>#N/A</v>
      </c>
      <c r="BJ172" s="11" t="e">
        <f>VLOOKUP($A:$A,'8-Türkiye Yıllar İhracat Birim '!$A:$H,2,0)</f>
        <v>#N/A</v>
      </c>
      <c r="BK172" s="11" t="e">
        <f>VLOOKUP($A:$A,'8-Türkiye Yıllar İhracat Birim '!$A:$H,3,0)</f>
        <v>#N/A</v>
      </c>
      <c r="BL172" s="11" t="e">
        <f>VLOOKUP($A:$A,'8-Türkiye Yıllar İhracat Birim '!$A:$H,4,0)</f>
        <v>#N/A</v>
      </c>
      <c r="BM172" s="11" t="e">
        <f>VLOOKUP($A:$A,'8-Türkiye Yıllar İhracat Birim '!$A:$H,5,0)</f>
        <v>#N/A</v>
      </c>
      <c r="BN172" s="11" t="e">
        <f>VLOOKUP($A:$A,'8-Türkiye Yıllar İhracat Birim '!$A:$H,6,0)</f>
        <v>#N/A</v>
      </c>
      <c r="BO172" s="11" t="e">
        <f>VLOOKUP($A:$A,'8-Türkiye Yıllar İhracat Birim '!$A:$H,7,0)</f>
        <v>#N/A</v>
      </c>
      <c r="BP172" s="12" t="e">
        <f>VLOOKUP($A:$A,'8-Türkiye Yıllar İhracat Birim '!$A:$H,8,0)</f>
        <v>#N/A</v>
      </c>
      <c r="BQ172" s="2">
        <f>VLOOKUP($A:$A,'9-Dünya Yıllar İthaları Birim F'!$A:$N,2,0)</f>
        <v>0</v>
      </c>
      <c r="BR172" s="2" t="str">
        <f>VLOOKUP($A:$A,'9-Dünya Yıllar İthaları Birim F'!$A:$N,3,0)</f>
        <v>US Dollar/Tons</v>
      </c>
      <c r="BS172" s="2">
        <f>VLOOKUP($A:$A,'9-Dünya Yıllar İthaları Birim F'!$A:$N,4,0)</f>
        <v>0</v>
      </c>
      <c r="BT172" s="2">
        <f>VLOOKUP($A:$A,'9-Dünya Yıllar İthaları Birim F'!$A:$N,5,0)</f>
        <v>0</v>
      </c>
      <c r="BU172" s="2">
        <f>VLOOKUP($A:$A,'9-Dünya Yıllar İthaları Birim F'!$A:$N,6,0)</f>
        <v>0</v>
      </c>
      <c r="BV172" s="2">
        <f>VLOOKUP($A:$A,'9-Dünya Yıllar İthaları Birim F'!$A:$N,7,0)</f>
        <v>0</v>
      </c>
      <c r="BW172" s="2">
        <f>VLOOKUP($A:$A,'9-Dünya Yıllar İthaları Birim F'!$A:$N,8,0)</f>
        <v>0</v>
      </c>
      <c r="BX172" s="2">
        <f>VLOOKUP($A:$A,'9-Dünya Yıllar İthaları Birim F'!$A:$N,9,0)</f>
        <v>0</v>
      </c>
      <c r="BY172" s="2">
        <f>VLOOKUP($A:$A,'9-Dünya Yıllar İthaları Birim F'!$A:$N,10,0)</f>
        <v>2250</v>
      </c>
      <c r="BZ172" s="2" t="str">
        <f>VLOOKUP($A:$A,'9-Dünya Yıllar İthaları Birim F'!$A:$N,11,0)</f>
        <v>US Dollar/Tons</v>
      </c>
      <c r="CA172" s="2">
        <f>VLOOKUP($A:$A,'9-Dünya Yıllar İthaları Birim F'!$A:$N,12,0)</f>
        <v>9</v>
      </c>
      <c r="CB172" s="2">
        <f>VLOOKUP($A:$A,'9-Dünya Yıllar İthaları Birim F'!$A:$N,13,0)</f>
        <v>4</v>
      </c>
      <c r="CC172" s="2" t="str">
        <f>VLOOKUP($A:$A,'9-Dünya Yıllar İthaları Birim F'!$A:$N,14,0)</f>
        <v>Tons</v>
      </c>
    </row>
    <row r="173" spans="1:81" x14ac:dyDescent="0.3">
      <c r="A173" s="6" t="s">
        <v>182</v>
      </c>
      <c r="B173" s="11">
        <v>44</v>
      </c>
      <c r="C173" s="11">
        <v>0</v>
      </c>
      <c r="D173" s="11">
        <v>26</v>
      </c>
      <c r="E173" s="11">
        <v>0</v>
      </c>
      <c r="F173" s="50">
        <v>8</v>
      </c>
      <c r="G173" s="50">
        <f t="shared" si="4"/>
        <v>100</v>
      </c>
      <c r="H173" s="50">
        <f t="shared" si="5"/>
        <v>6.3730293398338235E-4</v>
      </c>
      <c r="I173" s="9">
        <f>VLOOKUP($A:$A,'2-Dünya Çeyrek Yıllar İthalatı'!$A:$G,2,0)</f>
        <v>2</v>
      </c>
      <c r="J173" s="9">
        <f>VLOOKUP($A:$A,'2-Dünya Çeyrek Yıllar İthalatı'!$A:$G,3,0)</f>
        <v>0</v>
      </c>
      <c r="K173" s="9">
        <f>VLOOKUP($A:$A,'2-Dünya Çeyrek Yıllar İthalatı'!$A:$G,4,0)</f>
        <v>0</v>
      </c>
      <c r="L173" s="9">
        <f>VLOOKUP($A:$A,'2-Dünya Çeyrek Yıllar İthalatı'!$A:$G,5,0)</f>
        <v>0</v>
      </c>
      <c r="M173" s="10">
        <f>VLOOKUP($A:$A,'2-Dünya Çeyrek Yıllar İthalatı'!$A:$G,6,0)</f>
        <v>0</v>
      </c>
      <c r="N173" s="10">
        <f>VLOOKUP($A:$A,'2-Dünya Çeyrek Yıllar İthalatı'!$A:$G,7,0)</f>
        <v>-100</v>
      </c>
      <c r="O173" s="6">
        <f>VLOOKUP($A:$A,'3-Türkiye İhracat Göstergeleri'!$A:$P,2,0)</f>
        <v>0</v>
      </c>
      <c r="P173" s="25">
        <f>VLOOKUP($A:$A,'3-Türkiye İhracat Göstergeleri'!$A:$P,3,0)</f>
        <v>0</v>
      </c>
      <c r="Q173" s="25">
        <f>VLOOKUP($A:$A,'3-Türkiye İhracat Göstergeleri'!$A:$P,4,0)</f>
        <v>0</v>
      </c>
      <c r="R173" s="25">
        <f>VLOOKUP($A:$A,'3-Türkiye İhracat Göstergeleri'!$A:$P,5,0)</f>
        <v>0</v>
      </c>
      <c r="S173" s="25">
        <f>VLOOKUP($A:$A,'3-Türkiye İhracat Göstergeleri'!$A:$P,6,0)</f>
        <v>0</v>
      </c>
      <c r="T173" s="25">
        <f>VLOOKUP($A:$A,'3-Türkiye İhracat Göstergeleri'!$A:$P,7,0)</f>
        <v>0</v>
      </c>
      <c r="U173" s="25">
        <f>VLOOKUP($A:$A,'3-Türkiye İhracat Göstergeleri'!$A:$P,8,0)</f>
        <v>0</v>
      </c>
      <c r="V173" s="25">
        <f>VLOOKUP($A:$A,'3-Türkiye İhracat Göstergeleri'!$A:$P,9,0)</f>
        <v>0</v>
      </c>
      <c r="W173" s="25">
        <f>VLOOKUP($A:$A,'3-Türkiye İhracat Göstergeleri'!$A:$P,10,0)</f>
        <v>0</v>
      </c>
      <c r="X173" s="25">
        <f>VLOOKUP($A:$A,'3-Türkiye İhracat Göstergeleri'!$A:$P,11,0)</f>
        <v>171</v>
      </c>
      <c r="Y173" s="25">
        <f>VLOOKUP($A:$A,'3-Türkiye İhracat Göstergeleri'!$A:$P,12,0)</f>
        <v>6.3730039552455803E-4</v>
      </c>
      <c r="Z173" s="25">
        <f>VLOOKUP($A:$A,'3-Türkiye İhracat Göstergeleri'!$A:$P,13,0)</f>
        <v>-29</v>
      </c>
      <c r="AA173" s="25">
        <f>VLOOKUP($A:$A,'3-Türkiye İhracat Göstergeleri'!$A:$P,14,0)</f>
        <v>6889</v>
      </c>
      <c r="AB173" s="25" t="str">
        <f>VLOOKUP($A:$A,'3-Türkiye İhracat Göstergeleri'!$A:$P,15,0)</f>
        <v>0.63</v>
      </c>
      <c r="AC173" s="25">
        <f>VLOOKUP($A:$A,'3-Türkiye İhracat Göstergeleri'!$A:$P,16,0)</f>
        <v>25</v>
      </c>
      <c r="AD173" s="25">
        <f>VLOOKUP($A:$A,'4-Dünya İthalat Göstergeleri'!$A:$M,2,0)</f>
        <v>8</v>
      </c>
      <c r="AE173" s="29">
        <f>VLOOKUP($A:$A,'4-Dünya İthalat Göstergeleri'!$A:$M,3,0)</f>
        <v>-8</v>
      </c>
      <c r="AF173" s="25">
        <f>VLOOKUP($A:$A,'4-Dünya İthalat Göstergeleri'!$A:$M,4,0)</f>
        <v>2</v>
      </c>
      <c r="AG173" s="25" t="str">
        <f>VLOOKUP($A:$A,'4-Dünya İthalat Göstergeleri'!$A:$M,5,0)</f>
        <v>Tons</v>
      </c>
      <c r="AH173" s="25">
        <f>VLOOKUP($A:$A,'4-Dünya İthalat Göstergeleri'!$A:$M,6,0)</f>
        <v>4000</v>
      </c>
      <c r="AI173" s="25">
        <f>VLOOKUP($A:$A,'4-Dünya İthalat Göstergeleri'!$A:$M,7,0)</f>
        <v>-29</v>
      </c>
      <c r="AJ173" s="25">
        <f>VLOOKUP($A:$A,'4-Dünya İthalat Göstergeleri'!$A:$M,8,0)</f>
        <v>-37</v>
      </c>
      <c r="AK173" s="25">
        <f>VLOOKUP($A:$A,'4-Dünya İthalat Göstergeleri'!$A:$M,9,0)</f>
        <v>0</v>
      </c>
      <c r="AL173" s="25">
        <f>VLOOKUP($A:$A,'4-Dünya İthalat Göstergeleri'!$A:$M,10,0)</f>
        <v>6.3730039552455803E-4</v>
      </c>
      <c r="AM173" s="25">
        <f>VLOOKUP($A:$A,'4-Dünya İthalat Göstergeleri'!$A:$M,11,0)</f>
        <v>6889</v>
      </c>
      <c r="AN173" s="25" t="str">
        <f>VLOOKUP($A:$A,'4-Dünya İthalat Göstergeleri'!$A:$M,12,0)</f>
        <v>0.63</v>
      </c>
      <c r="AO173" s="25">
        <f>VLOOKUP($A:$A,'4-Dünya İthalat Göstergeleri'!$A:$M,13,0)</f>
        <v>45345</v>
      </c>
      <c r="AP173" s="9" t="e">
        <f>VLOOKUP($A:$A,'5-Dünya Yıllar İhracatı'!$A:$H,2,0)</f>
        <v>#N/A</v>
      </c>
      <c r="AQ173" s="9" t="e">
        <f>VLOOKUP($A:$A,'5-Dünya Yıllar İhracatı'!$A:$H,3,0)</f>
        <v>#N/A</v>
      </c>
      <c r="AR173" s="9" t="e">
        <f>VLOOKUP($A:$A,'5-Dünya Yıllar İhracatı'!$A:$H,4,0)</f>
        <v>#N/A</v>
      </c>
      <c r="AS173" s="9" t="e">
        <f>VLOOKUP($A:$A,'5-Dünya Yıllar İhracatı'!$A:$H,5,0)</f>
        <v>#N/A</v>
      </c>
      <c r="AT173" s="10" t="e">
        <f>VLOOKUP($A:$A,'5-Dünya Yıllar İhracatı'!$A:$H,6,0)</f>
        <v>#N/A</v>
      </c>
      <c r="AU173" s="10" t="e">
        <f>VLOOKUP($A:$A,'5-Dünya Yıllar İhracatı'!$A:$H,7,0)</f>
        <v>#N/A</v>
      </c>
      <c r="AV173" s="10" t="e">
        <f>VLOOKUP($A:$A,'5-Dünya Yıllar İhracatı'!$A:$H,8,0)</f>
        <v>#N/A</v>
      </c>
      <c r="AW173" s="9" t="e">
        <f>VLOOKUP($A:$A,'6-Türkiye Yıllar İhracatı'!$A:$H,2,0)</f>
        <v>#N/A</v>
      </c>
      <c r="AX173" s="9" t="e">
        <f>VLOOKUP($A:$A,'6-Türkiye Yıllar İhracatı'!$A:$H,3,0)</f>
        <v>#N/A</v>
      </c>
      <c r="AY173" s="9" t="e">
        <f>VLOOKUP($A:$A,'6-Türkiye Yıllar İhracatı'!$A:$H,4,0)</f>
        <v>#N/A</v>
      </c>
      <c r="AZ173" s="9" t="e">
        <f>VLOOKUP($A:$A,'6-Türkiye Yıllar İhracatı'!$A:$H,5,0)</f>
        <v>#N/A</v>
      </c>
      <c r="BA173" s="10" t="e">
        <f>VLOOKUP($A:$A,'6-Türkiye Yıllar İhracatı'!$A:$H,6,0)</f>
        <v>#N/A</v>
      </c>
      <c r="BB173" s="9" t="e">
        <f>VLOOKUP($A:$A,'6-Türkiye Yıllar İhracatı'!$A:$H,7,0)</f>
        <v>#N/A</v>
      </c>
      <c r="BC173" s="10" t="e">
        <f>VLOOKUP($A:$A,'6-Türkiye Yıllar İhracatı'!$A:$H,8,0)</f>
        <v>#N/A</v>
      </c>
      <c r="BD173" s="11" t="e">
        <f>VLOOKUP($A:$A,'7-Türkiye Çeyrek Yıllar İhracat'!$A:$G,2,0)</f>
        <v>#N/A</v>
      </c>
      <c r="BE173" s="11" t="e">
        <f>VLOOKUP($A:$A,'7-Türkiye Çeyrek Yıllar İhracat'!$A:$G,3,0)</f>
        <v>#N/A</v>
      </c>
      <c r="BF173" s="11" t="e">
        <f>VLOOKUP($A:$A,'7-Türkiye Çeyrek Yıllar İhracat'!$A:$G,4,0)</f>
        <v>#N/A</v>
      </c>
      <c r="BG173" s="11" t="e">
        <f>VLOOKUP($A:$A,'7-Türkiye Çeyrek Yıllar İhracat'!$A:$G,5,0)</f>
        <v>#N/A</v>
      </c>
      <c r="BH173" s="12" t="e">
        <f>VLOOKUP($A:$A,'7-Türkiye Çeyrek Yıllar İhracat'!$A:$G,6,0)</f>
        <v>#N/A</v>
      </c>
      <c r="BI173" s="12" t="e">
        <f>VLOOKUP($A:$A,'7-Türkiye Çeyrek Yıllar İhracat'!$A:$G,7,0)</f>
        <v>#N/A</v>
      </c>
      <c r="BJ173" s="9" t="e">
        <f>VLOOKUP($A:$A,'8-Türkiye Yıllar İhracat Birim '!$A:$H,2,0)</f>
        <v>#N/A</v>
      </c>
      <c r="BK173" s="9" t="e">
        <f>VLOOKUP($A:$A,'8-Türkiye Yıllar İhracat Birim '!$A:$H,3,0)</f>
        <v>#N/A</v>
      </c>
      <c r="BL173" s="9" t="e">
        <f>VLOOKUP($A:$A,'8-Türkiye Yıllar İhracat Birim '!$A:$H,4,0)</f>
        <v>#N/A</v>
      </c>
      <c r="BM173" s="9" t="e">
        <f>VLOOKUP($A:$A,'8-Türkiye Yıllar İhracat Birim '!$A:$H,5,0)</f>
        <v>#N/A</v>
      </c>
      <c r="BN173" s="9" t="e">
        <f>VLOOKUP($A:$A,'8-Türkiye Yıllar İhracat Birim '!$A:$H,6,0)</f>
        <v>#N/A</v>
      </c>
      <c r="BO173" s="9" t="e">
        <f>VLOOKUP($A:$A,'8-Türkiye Yıllar İhracat Birim '!$A:$H,7,0)</f>
        <v>#N/A</v>
      </c>
      <c r="BP173" s="10" t="e">
        <f>VLOOKUP($A:$A,'8-Türkiye Yıllar İhracat Birim '!$A:$H,8,0)</f>
        <v>#N/A</v>
      </c>
      <c r="BQ173" s="2">
        <f>VLOOKUP($A:$A,'9-Dünya Yıllar İthaları Birim F'!$A:$N,2,0)</f>
        <v>3385</v>
      </c>
      <c r="BR173" s="2" t="str">
        <f>VLOOKUP($A:$A,'9-Dünya Yıllar İthaları Birim F'!$A:$N,3,0)</f>
        <v>US Dollar/Tons</v>
      </c>
      <c r="BS173" s="2">
        <f>VLOOKUP($A:$A,'9-Dünya Yıllar İthaları Birim F'!$A:$N,4,0)</f>
        <v>0</v>
      </c>
      <c r="BT173" s="2">
        <f>VLOOKUP($A:$A,'9-Dünya Yıllar İthaları Birim F'!$A:$N,5,0)</f>
        <v>0</v>
      </c>
      <c r="BU173" s="2">
        <f>VLOOKUP($A:$A,'9-Dünya Yıllar İthaları Birim F'!$A:$N,6,0)</f>
        <v>2364</v>
      </c>
      <c r="BV173" s="2" t="str">
        <f>VLOOKUP($A:$A,'9-Dünya Yıllar İthaları Birim F'!$A:$N,7,0)</f>
        <v>US Dollar/Tons</v>
      </c>
      <c r="BW173" s="2">
        <f>VLOOKUP($A:$A,'9-Dünya Yıllar İthaları Birim F'!$A:$N,8,0)</f>
        <v>0</v>
      </c>
      <c r="BX173" s="2">
        <f>VLOOKUP($A:$A,'9-Dünya Yıllar İthaları Birim F'!$A:$N,9,0)</f>
        <v>0</v>
      </c>
      <c r="BY173" s="2">
        <f>VLOOKUP($A:$A,'9-Dünya Yıllar İthaları Birim F'!$A:$N,10,0)</f>
        <v>4000</v>
      </c>
      <c r="BZ173" s="2" t="str">
        <f>VLOOKUP($A:$A,'9-Dünya Yıllar İthaları Birim F'!$A:$N,11,0)</f>
        <v>US Dollar/Tons</v>
      </c>
      <c r="CA173" s="2">
        <f>VLOOKUP($A:$A,'9-Dünya Yıllar İthaları Birim F'!$A:$N,12,0)</f>
        <v>8</v>
      </c>
      <c r="CB173" s="2">
        <f>VLOOKUP($A:$A,'9-Dünya Yıllar İthaları Birim F'!$A:$N,13,0)</f>
        <v>2</v>
      </c>
      <c r="CC173" s="2" t="str">
        <f>VLOOKUP($A:$A,'9-Dünya Yıllar İthaları Birim F'!$A:$N,14,0)</f>
        <v>Tons</v>
      </c>
    </row>
    <row r="174" spans="1:81" x14ac:dyDescent="0.3">
      <c r="A174" s="8" t="s">
        <v>183</v>
      </c>
      <c r="B174" s="13">
        <v>2</v>
      </c>
      <c r="C174" s="13">
        <v>27</v>
      </c>
      <c r="D174" s="13">
        <v>4</v>
      </c>
      <c r="E174" s="13">
        <v>19</v>
      </c>
      <c r="F174" s="51">
        <v>8</v>
      </c>
      <c r="G174" s="51">
        <f t="shared" si="4"/>
        <v>-57.894736842105267</v>
      </c>
      <c r="H174" s="51">
        <f t="shared" si="5"/>
        <v>6.3730293398338235E-4</v>
      </c>
      <c r="I174" s="11" t="e">
        <f>VLOOKUP($A:$A,'2-Dünya Çeyrek Yıllar İthalatı'!$A:$G,2,0)</f>
        <v>#N/A</v>
      </c>
      <c r="J174" s="11" t="e">
        <f>VLOOKUP($A:$A,'2-Dünya Çeyrek Yıllar İthalatı'!$A:$G,3,0)</f>
        <v>#N/A</v>
      </c>
      <c r="K174" s="11" t="e">
        <f>VLOOKUP($A:$A,'2-Dünya Çeyrek Yıllar İthalatı'!$A:$G,4,0)</f>
        <v>#N/A</v>
      </c>
      <c r="L174" s="11" t="e">
        <f>VLOOKUP($A:$A,'2-Dünya Çeyrek Yıllar İthalatı'!$A:$G,5,0)</f>
        <v>#N/A</v>
      </c>
      <c r="M174" s="12" t="e">
        <f>VLOOKUP($A:$A,'2-Dünya Çeyrek Yıllar İthalatı'!$A:$G,6,0)</f>
        <v>#N/A</v>
      </c>
      <c r="N174" s="12" t="e">
        <f>VLOOKUP($A:$A,'2-Dünya Çeyrek Yıllar İthalatı'!$A:$G,7,0)</f>
        <v>#N/A</v>
      </c>
      <c r="O174" s="8">
        <f>VLOOKUP($A:$A,'3-Türkiye İhracat Göstergeleri'!$A:$P,2,0)</f>
        <v>0</v>
      </c>
      <c r="P174" s="27">
        <f>VLOOKUP($A:$A,'3-Türkiye İhracat Göstergeleri'!$A:$P,3,0)</f>
        <v>0</v>
      </c>
      <c r="Q174" s="27">
        <f>VLOOKUP($A:$A,'3-Türkiye İhracat Göstergeleri'!$A:$P,4,0)</f>
        <v>0</v>
      </c>
      <c r="R174" s="27">
        <f>VLOOKUP($A:$A,'3-Türkiye İhracat Göstergeleri'!$A:$P,5,0)</f>
        <v>0</v>
      </c>
      <c r="S174" s="27">
        <f>VLOOKUP($A:$A,'3-Türkiye İhracat Göstergeleri'!$A:$P,6,0)</f>
        <v>0</v>
      </c>
      <c r="T174" s="27">
        <f>VLOOKUP($A:$A,'3-Türkiye İhracat Göstergeleri'!$A:$P,7,0)</f>
        <v>0</v>
      </c>
      <c r="U174" s="27">
        <f>VLOOKUP($A:$A,'3-Türkiye İhracat Göstergeleri'!$A:$P,8,0)</f>
        <v>0</v>
      </c>
      <c r="V174" s="27">
        <f>VLOOKUP($A:$A,'3-Türkiye İhracat Göstergeleri'!$A:$P,9,0)</f>
        <v>0</v>
      </c>
      <c r="W174" s="27">
        <f>VLOOKUP($A:$A,'3-Türkiye İhracat Göstergeleri'!$A:$P,10,0)</f>
        <v>0</v>
      </c>
      <c r="X174" s="27">
        <f>VLOOKUP($A:$A,'3-Türkiye İhracat Göstergeleri'!$A:$P,11,0)</f>
        <v>170</v>
      </c>
      <c r="Y174" s="27">
        <f>VLOOKUP($A:$A,'3-Türkiye İhracat Göstergeleri'!$A:$P,12,0)</f>
        <v>6.3730039552455803E-4</v>
      </c>
      <c r="Z174" s="27">
        <f>VLOOKUP($A:$A,'3-Türkiye İhracat Göstergeleri'!$A:$P,13,0)</f>
        <v>27</v>
      </c>
      <c r="AA174" s="27">
        <f>VLOOKUP($A:$A,'3-Türkiye İhracat Göstergeleri'!$A:$P,14,0)</f>
        <v>0</v>
      </c>
      <c r="AB174" s="27">
        <f>VLOOKUP($A:$A,'3-Türkiye İhracat Göstergeleri'!$A:$P,15,0)</f>
        <v>1</v>
      </c>
      <c r="AC174" s="27">
        <f>VLOOKUP($A:$A,'3-Türkiye İhracat Göstergeleri'!$A:$P,16,0)</f>
        <v>0</v>
      </c>
      <c r="AD174" s="38">
        <f>VLOOKUP($A:$A,'4-Dünya İthalat Göstergeleri'!$A:$M,2,0)</f>
        <v>8</v>
      </c>
      <c r="AE174" s="28">
        <f>VLOOKUP($A:$A,'4-Dünya İthalat Göstergeleri'!$A:$M,3,0)</f>
        <v>-8</v>
      </c>
      <c r="AF174" s="38">
        <f>VLOOKUP($A:$A,'4-Dünya İthalat Göstergeleri'!$A:$M,4,0)</f>
        <v>0</v>
      </c>
      <c r="AG174" s="38" t="str">
        <f>VLOOKUP($A:$A,'4-Dünya İthalat Göstergeleri'!$A:$M,5,0)</f>
        <v>Tons</v>
      </c>
      <c r="AH174" s="38">
        <f>VLOOKUP($A:$A,'4-Dünya İthalat Göstergeleri'!$A:$M,6,0)</f>
        <v>0</v>
      </c>
      <c r="AI174" s="38">
        <f>VLOOKUP($A:$A,'4-Dünya İthalat Göstergeleri'!$A:$M,7,0)</f>
        <v>27</v>
      </c>
      <c r="AJ174" s="38">
        <f>VLOOKUP($A:$A,'4-Dünya İthalat Göstergeleri'!$A:$M,8,0)</f>
        <v>0</v>
      </c>
      <c r="AK174" s="38">
        <f>VLOOKUP($A:$A,'4-Dünya İthalat Göstergeleri'!$A:$M,9,0)</f>
        <v>-58</v>
      </c>
      <c r="AL174" s="38">
        <f>VLOOKUP($A:$A,'4-Dünya İthalat Göstergeleri'!$A:$M,10,0)</f>
        <v>6.3730039552455803E-4</v>
      </c>
      <c r="AM174" s="38">
        <f>VLOOKUP($A:$A,'4-Dünya İthalat Göstergeleri'!$A:$M,11,0)</f>
        <v>0</v>
      </c>
      <c r="AN174" s="38">
        <f>VLOOKUP($A:$A,'4-Dünya İthalat Göstergeleri'!$A:$M,12,0)</f>
        <v>1</v>
      </c>
      <c r="AO174" s="38" t="str">
        <f>VLOOKUP($A:$A,'4-Dünya İthalat Göstergeleri'!$A:$M,13,0)</f>
        <v>...</v>
      </c>
      <c r="AP174" s="11" t="e">
        <f>VLOOKUP($A:$A,'5-Dünya Yıllar İhracatı'!$A:$H,2,0)</f>
        <v>#N/A</v>
      </c>
      <c r="AQ174" s="11" t="e">
        <f>VLOOKUP($A:$A,'5-Dünya Yıllar İhracatı'!$A:$H,3,0)</f>
        <v>#N/A</v>
      </c>
      <c r="AR174" s="11" t="e">
        <f>VLOOKUP($A:$A,'5-Dünya Yıllar İhracatı'!$A:$H,4,0)</f>
        <v>#N/A</v>
      </c>
      <c r="AS174" s="11" t="e">
        <f>VLOOKUP($A:$A,'5-Dünya Yıllar İhracatı'!$A:$H,5,0)</f>
        <v>#N/A</v>
      </c>
      <c r="AT174" s="12" t="e">
        <f>VLOOKUP($A:$A,'5-Dünya Yıllar İhracatı'!$A:$H,6,0)</f>
        <v>#N/A</v>
      </c>
      <c r="AU174" s="12" t="e">
        <f>VLOOKUP($A:$A,'5-Dünya Yıllar İhracatı'!$A:$H,7,0)</f>
        <v>#N/A</v>
      </c>
      <c r="AV174" s="12" t="e">
        <f>VLOOKUP($A:$A,'5-Dünya Yıllar İhracatı'!$A:$H,8,0)</f>
        <v>#N/A</v>
      </c>
      <c r="AW174" s="11" t="e">
        <f>VLOOKUP($A:$A,'6-Türkiye Yıllar İhracatı'!$A:$H,2,0)</f>
        <v>#N/A</v>
      </c>
      <c r="AX174" s="11" t="e">
        <f>VLOOKUP($A:$A,'6-Türkiye Yıllar İhracatı'!$A:$H,3,0)</f>
        <v>#N/A</v>
      </c>
      <c r="AY174" s="11" t="e">
        <f>VLOOKUP($A:$A,'6-Türkiye Yıllar İhracatı'!$A:$H,4,0)</f>
        <v>#N/A</v>
      </c>
      <c r="AZ174" s="11" t="e">
        <f>VLOOKUP($A:$A,'6-Türkiye Yıllar İhracatı'!$A:$H,5,0)</f>
        <v>#N/A</v>
      </c>
      <c r="BA174" s="12" t="e">
        <f>VLOOKUP($A:$A,'6-Türkiye Yıllar İhracatı'!$A:$H,6,0)</f>
        <v>#N/A</v>
      </c>
      <c r="BB174" s="11" t="e">
        <f>VLOOKUP($A:$A,'6-Türkiye Yıllar İhracatı'!$A:$H,7,0)</f>
        <v>#N/A</v>
      </c>
      <c r="BC174" s="12" t="e">
        <f>VLOOKUP($A:$A,'6-Türkiye Yıllar İhracatı'!$A:$H,8,0)</f>
        <v>#N/A</v>
      </c>
      <c r="BD174" s="9" t="e">
        <f>VLOOKUP($A:$A,'7-Türkiye Çeyrek Yıllar İhracat'!$A:$G,2,0)</f>
        <v>#N/A</v>
      </c>
      <c r="BE174" s="9" t="e">
        <f>VLOOKUP($A:$A,'7-Türkiye Çeyrek Yıllar İhracat'!$A:$G,3,0)</f>
        <v>#N/A</v>
      </c>
      <c r="BF174" s="9" t="e">
        <f>VLOOKUP($A:$A,'7-Türkiye Çeyrek Yıllar İhracat'!$A:$G,4,0)</f>
        <v>#N/A</v>
      </c>
      <c r="BG174" s="9" t="e">
        <f>VLOOKUP($A:$A,'7-Türkiye Çeyrek Yıllar İhracat'!$A:$G,5,0)</f>
        <v>#N/A</v>
      </c>
      <c r="BH174" s="10" t="e">
        <f>VLOOKUP($A:$A,'7-Türkiye Çeyrek Yıllar İhracat'!$A:$G,6,0)</f>
        <v>#N/A</v>
      </c>
      <c r="BI174" s="12" t="e">
        <f>VLOOKUP($A:$A,'7-Türkiye Çeyrek Yıllar İhracat'!$A:$G,7,0)</f>
        <v>#N/A</v>
      </c>
      <c r="BJ174" s="11" t="e">
        <f>VLOOKUP($A:$A,'8-Türkiye Yıllar İhracat Birim '!$A:$H,2,0)</f>
        <v>#N/A</v>
      </c>
      <c r="BK174" s="11" t="e">
        <f>VLOOKUP($A:$A,'8-Türkiye Yıllar İhracat Birim '!$A:$H,3,0)</f>
        <v>#N/A</v>
      </c>
      <c r="BL174" s="11" t="e">
        <f>VLOOKUP($A:$A,'8-Türkiye Yıllar İhracat Birim '!$A:$H,4,0)</f>
        <v>#N/A</v>
      </c>
      <c r="BM174" s="11" t="e">
        <f>VLOOKUP($A:$A,'8-Türkiye Yıllar İhracat Birim '!$A:$H,5,0)</f>
        <v>#N/A</v>
      </c>
      <c r="BN174" s="11" t="e">
        <f>VLOOKUP($A:$A,'8-Türkiye Yıllar İhracat Birim '!$A:$H,6,0)</f>
        <v>#N/A</v>
      </c>
      <c r="BO174" s="11" t="e">
        <f>VLOOKUP($A:$A,'8-Türkiye Yıllar İhracat Birim '!$A:$H,7,0)</f>
        <v>#N/A</v>
      </c>
      <c r="BP174" s="12" t="e">
        <f>VLOOKUP($A:$A,'8-Türkiye Yıllar İhracat Birim '!$A:$H,8,0)</f>
        <v>#N/A</v>
      </c>
      <c r="BQ174" s="2">
        <f>VLOOKUP($A:$A,'9-Dünya Yıllar İthaları Birim F'!$A:$N,2,0)</f>
        <v>0</v>
      </c>
      <c r="BR174" s="2" t="str">
        <f>VLOOKUP($A:$A,'9-Dünya Yıllar İthaları Birim F'!$A:$N,3,0)</f>
        <v>US Dollar/Tons</v>
      </c>
      <c r="BS174" s="2">
        <f>VLOOKUP($A:$A,'9-Dünya Yıllar İthaları Birim F'!$A:$N,4,0)</f>
        <v>9000</v>
      </c>
      <c r="BT174" s="2" t="str">
        <f>VLOOKUP($A:$A,'9-Dünya Yıllar İthaları Birim F'!$A:$N,5,0)</f>
        <v>US Dollar/Tons</v>
      </c>
      <c r="BU174" s="2">
        <f>VLOOKUP($A:$A,'9-Dünya Yıllar İthaları Birim F'!$A:$N,6,0)</f>
        <v>0</v>
      </c>
      <c r="BV174" s="2" t="str">
        <f>VLOOKUP($A:$A,'9-Dünya Yıllar İthaları Birim F'!$A:$N,7,0)</f>
        <v>US Dollar/Tons</v>
      </c>
      <c r="BW174" s="2">
        <f>VLOOKUP($A:$A,'9-Dünya Yıllar İthaları Birim F'!$A:$N,8,0)</f>
        <v>19000</v>
      </c>
      <c r="BX174" s="2" t="str">
        <f>VLOOKUP($A:$A,'9-Dünya Yıllar İthaları Birim F'!$A:$N,9,0)</f>
        <v>US Dollar/Tons</v>
      </c>
      <c r="BY174" s="2">
        <f>VLOOKUP($A:$A,'9-Dünya Yıllar İthaları Birim F'!$A:$N,10,0)</f>
        <v>0</v>
      </c>
      <c r="BZ174" s="2" t="str">
        <f>VLOOKUP($A:$A,'9-Dünya Yıllar İthaları Birim F'!$A:$N,11,0)</f>
        <v>US Dollar/Tons</v>
      </c>
      <c r="CA174" s="2">
        <f>VLOOKUP($A:$A,'9-Dünya Yıllar İthaları Birim F'!$A:$N,12,0)</f>
        <v>8</v>
      </c>
      <c r="CB174" s="2">
        <f>VLOOKUP($A:$A,'9-Dünya Yıllar İthaları Birim F'!$A:$N,13,0)</f>
        <v>0</v>
      </c>
      <c r="CC174" s="2" t="str">
        <f>VLOOKUP($A:$A,'9-Dünya Yıllar İthaları Birim F'!$A:$N,14,0)</f>
        <v>Tons</v>
      </c>
    </row>
    <row r="175" spans="1:81" x14ac:dyDescent="0.3">
      <c r="A175" s="6" t="s">
        <v>184</v>
      </c>
      <c r="B175" s="11">
        <v>4</v>
      </c>
      <c r="C175" s="11">
        <v>4</v>
      </c>
      <c r="D175" s="11">
        <v>5</v>
      </c>
      <c r="E175" s="11">
        <v>31</v>
      </c>
      <c r="F175" s="50">
        <v>7</v>
      </c>
      <c r="G175" s="50">
        <f t="shared" si="4"/>
        <v>-77.41935483870968</v>
      </c>
      <c r="H175" s="50">
        <f t="shared" si="5"/>
        <v>5.5764006723545958E-4</v>
      </c>
      <c r="I175" s="9">
        <f>VLOOKUP($A:$A,'2-Dünya Çeyrek Yıllar İthalatı'!$A:$G,2,0)</f>
        <v>2</v>
      </c>
      <c r="J175" s="9">
        <f>VLOOKUP($A:$A,'2-Dünya Çeyrek Yıllar İthalatı'!$A:$G,3,0)</f>
        <v>2</v>
      </c>
      <c r="K175" s="9">
        <f>VLOOKUP($A:$A,'2-Dünya Çeyrek Yıllar İthalatı'!$A:$G,4,0)</f>
        <v>2</v>
      </c>
      <c r="L175" s="9">
        <f>VLOOKUP($A:$A,'2-Dünya Çeyrek Yıllar İthalatı'!$A:$G,5,0)</f>
        <v>19</v>
      </c>
      <c r="M175" s="10">
        <f>VLOOKUP($A:$A,'2-Dünya Çeyrek Yıllar İthalatı'!$A:$G,6,0)</f>
        <v>0</v>
      </c>
      <c r="N175" s="10">
        <f>VLOOKUP($A:$A,'2-Dünya Çeyrek Yıllar İthalatı'!$A:$G,7,0)</f>
        <v>-100</v>
      </c>
      <c r="O175" s="6">
        <f>VLOOKUP($A:$A,'3-Türkiye İhracat Göstergeleri'!$A:$P,2,0)</f>
        <v>0</v>
      </c>
      <c r="P175" s="25">
        <f>VLOOKUP($A:$A,'3-Türkiye İhracat Göstergeleri'!$A:$P,3,0)</f>
        <v>0</v>
      </c>
      <c r="Q175" s="25">
        <f>VLOOKUP($A:$A,'3-Türkiye İhracat Göstergeleri'!$A:$P,4,0)</f>
        <v>0</v>
      </c>
      <c r="R175" s="25">
        <f>VLOOKUP($A:$A,'3-Türkiye İhracat Göstergeleri'!$A:$P,5,0)</f>
        <v>0</v>
      </c>
      <c r="S175" s="25">
        <f>VLOOKUP($A:$A,'3-Türkiye İhracat Göstergeleri'!$A:$P,6,0)</f>
        <v>0</v>
      </c>
      <c r="T175" s="25">
        <f>VLOOKUP($A:$A,'3-Türkiye İhracat Göstergeleri'!$A:$P,7,0)</f>
        <v>0</v>
      </c>
      <c r="U175" s="25">
        <f>VLOOKUP($A:$A,'3-Türkiye İhracat Göstergeleri'!$A:$P,8,0)</f>
        <v>0</v>
      </c>
      <c r="V175" s="25">
        <f>VLOOKUP($A:$A,'3-Türkiye İhracat Göstergeleri'!$A:$P,9,0)</f>
        <v>0</v>
      </c>
      <c r="W175" s="25">
        <f>VLOOKUP($A:$A,'3-Türkiye İhracat Göstergeleri'!$A:$P,10,0)</f>
        <v>0</v>
      </c>
      <c r="X175" s="25">
        <f>VLOOKUP($A:$A,'3-Türkiye İhracat Göstergeleri'!$A:$P,11,0)</f>
        <v>172</v>
      </c>
      <c r="Y175" s="25">
        <f>VLOOKUP($A:$A,'3-Türkiye İhracat Göstergeleri'!$A:$P,12,0)</f>
        <v>5.5763784608398818E-4</v>
      </c>
      <c r="Z175" s="25">
        <f>VLOOKUP($A:$A,'3-Türkiye İhracat Göstergeleri'!$A:$P,13,0)</f>
        <v>39</v>
      </c>
      <c r="AA175" s="25">
        <f>VLOOKUP($A:$A,'3-Türkiye İhracat Göstergeleri'!$A:$P,14,0)</f>
        <v>522</v>
      </c>
      <c r="AB175" s="25">
        <f>VLOOKUP($A:$A,'3-Türkiye İhracat Göstergeleri'!$A:$P,15,0)</f>
        <v>1</v>
      </c>
      <c r="AC175" s="25">
        <f>VLOOKUP($A:$A,'3-Türkiye İhracat Göstergeleri'!$A:$P,16,0)</f>
        <v>20</v>
      </c>
      <c r="AD175" s="25">
        <f>VLOOKUP($A:$A,'4-Dünya İthalat Göstergeleri'!$A:$M,2,0)</f>
        <v>7</v>
      </c>
      <c r="AE175" s="29">
        <f>VLOOKUP($A:$A,'4-Dünya İthalat Göstergeleri'!$A:$M,3,0)</f>
        <v>-7</v>
      </c>
      <c r="AF175" s="25">
        <f>VLOOKUP($A:$A,'4-Dünya İthalat Göstergeleri'!$A:$M,4,0)</f>
        <v>1</v>
      </c>
      <c r="AG175" s="25" t="str">
        <f>VLOOKUP($A:$A,'4-Dünya İthalat Göstergeleri'!$A:$M,5,0)</f>
        <v>Tons</v>
      </c>
      <c r="AH175" s="25">
        <f>VLOOKUP($A:$A,'4-Dünya İthalat Göstergeleri'!$A:$M,6,0)</f>
        <v>7000</v>
      </c>
      <c r="AI175" s="25">
        <f>VLOOKUP($A:$A,'4-Dünya İthalat Göstergeleri'!$A:$M,7,0)</f>
        <v>39</v>
      </c>
      <c r="AJ175" s="25">
        <f>VLOOKUP($A:$A,'4-Dünya İthalat Göstergeleri'!$A:$M,8,0)</f>
        <v>1</v>
      </c>
      <c r="AK175" s="25">
        <f>VLOOKUP($A:$A,'4-Dünya İthalat Göstergeleri'!$A:$M,9,0)</f>
        <v>-77</v>
      </c>
      <c r="AL175" s="25">
        <f>VLOOKUP($A:$A,'4-Dünya İthalat Göstergeleri'!$A:$M,10,0)</f>
        <v>5.5763784608398818E-4</v>
      </c>
      <c r="AM175" s="25">
        <f>VLOOKUP($A:$A,'4-Dünya İthalat Göstergeleri'!$A:$M,11,0)</f>
        <v>522</v>
      </c>
      <c r="AN175" s="25">
        <f>VLOOKUP($A:$A,'4-Dünya İthalat Göstergeleri'!$A:$M,12,0)</f>
        <v>1</v>
      </c>
      <c r="AO175" s="25">
        <f>VLOOKUP($A:$A,'4-Dünya İthalat Göstergeleri'!$A:$M,13,0)</f>
        <v>45369</v>
      </c>
      <c r="AP175" s="9">
        <f>VLOOKUP($A:$A,'5-Dünya Yıllar İhracatı'!$A:$H,2,0)</f>
        <v>0</v>
      </c>
      <c r="AQ175" s="9">
        <f>VLOOKUP($A:$A,'5-Dünya Yıllar İhracatı'!$A:$H,3,0)</f>
        <v>3</v>
      </c>
      <c r="AR175" s="9">
        <f>VLOOKUP($A:$A,'5-Dünya Yıllar İhracatı'!$A:$H,4,0)</f>
        <v>0</v>
      </c>
      <c r="AS175" s="9">
        <f>VLOOKUP($A:$A,'5-Dünya Yıllar İhracatı'!$A:$H,5,0)</f>
        <v>0</v>
      </c>
      <c r="AT175" s="10">
        <f>VLOOKUP($A:$A,'5-Dünya Yıllar İhracatı'!$A:$H,6,0)</f>
        <v>0</v>
      </c>
      <c r="AU175" s="10">
        <f>VLOOKUP($A:$A,'5-Dünya Yıllar İhracatı'!$A:$H,7,0)</f>
        <v>100</v>
      </c>
      <c r="AV175" s="10">
        <f>VLOOKUP($A:$A,'5-Dünya Yıllar İhracatı'!$A:$H,8,0)</f>
        <v>0</v>
      </c>
      <c r="AW175" s="9" t="e">
        <f>VLOOKUP($A:$A,'6-Türkiye Yıllar İhracatı'!$A:$H,2,0)</f>
        <v>#N/A</v>
      </c>
      <c r="AX175" s="9" t="e">
        <f>VLOOKUP($A:$A,'6-Türkiye Yıllar İhracatı'!$A:$H,3,0)</f>
        <v>#N/A</v>
      </c>
      <c r="AY175" s="9" t="e">
        <f>VLOOKUP($A:$A,'6-Türkiye Yıllar İhracatı'!$A:$H,4,0)</f>
        <v>#N/A</v>
      </c>
      <c r="AZ175" s="9" t="e">
        <f>VLOOKUP($A:$A,'6-Türkiye Yıllar İhracatı'!$A:$H,5,0)</f>
        <v>#N/A</v>
      </c>
      <c r="BA175" s="10" t="e">
        <f>VLOOKUP($A:$A,'6-Türkiye Yıllar İhracatı'!$A:$H,6,0)</f>
        <v>#N/A</v>
      </c>
      <c r="BB175" s="9" t="e">
        <f>VLOOKUP($A:$A,'6-Türkiye Yıllar İhracatı'!$A:$H,7,0)</f>
        <v>#N/A</v>
      </c>
      <c r="BC175" s="10" t="e">
        <f>VLOOKUP($A:$A,'6-Türkiye Yıllar İhracatı'!$A:$H,8,0)</f>
        <v>#N/A</v>
      </c>
      <c r="BD175" s="11" t="e">
        <f>VLOOKUP($A:$A,'7-Türkiye Çeyrek Yıllar İhracat'!$A:$G,2,0)</f>
        <v>#N/A</v>
      </c>
      <c r="BE175" s="11" t="e">
        <f>VLOOKUP($A:$A,'7-Türkiye Çeyrek Yıllar İhracat'!$A:$G,3,0)</f>
        <v>#N/A</v>
      </c>
      <c r="BF175" s="11" t="e">
        <f>VLOOKUP($A:$A,'7-Türkiye Çeyrek Yıllar İhracat'!$A:$G,4,0)</f>
        <v>#N/A</v>
      </c>
      <c r="BG175" s="11" t="e">
        <f>VLOOKUP($A:$A,'7-Türkiye Çeyrek Yıllar İhracat'!$A:$G,5,0)</f>
        <v>#N/A</v>
      </c>
      <c r="BH175" s="12" t="e">
        <f>VLOOKUP($A:$A,'7-Türkiye Çeyrek Yıllar İhracat'!$A:$G,6,0)</f>
        <v>#N/A</v>
      </c>
      <c r="BI175" s="12" t="e">
        <f>VLOOKUP($A:$A,'7-Türkiye Çeyrek Yıllar İhracat'!$A:$G,7,0)</f>
        <v>#N/A</v>
      </c>
      <c r="BJ175" s="9" t="e">
        <f>VLOOKUP($A:$A,'8-Türkiye Yıllar İhracat Birim '!$A:$H,2,0)</f>
        <v>#N/A</v>
      </c>
      <c r="BK175" s="9" t="e">
        <f>VLOOKUP($A:$A,'8-Türkiye Yıllar İhracat Birim '!$A:$H,3,0)</f>
        <v>#N/A</v>
      </c>
      <c r="BL175" s="9" t="e">
        <f>VLOOKUP($A:$A,'8-Türkiye Yıllar İhracat Birim '!$A:$H,4,0)</f>
        <v>#N/A</v>
      </c>
      <c r="BM175" s="9" t="e">
        <f>VLOOKUP($A:$A,'8-Türkiye Yıllar İhracat Birim '!$A:$H,5,0)</f>
        <v>#N/A</v>
      </c>
      <c r="BN175" s="9" t="e">
        <f>VLOOKUP($A:$A,'8-Türkiye Yıllar İhracat Birim '!$A:$H,6,0)</f>
        <v>#N/A</v>
      </c>
      <c r="BO175" s="9" t="e">
        <f>VLOOKUP($A:$A,'8-Türkiye Yıllar İhracat Birim '!$A:$H,7,0)</f>
        <v>#N/A</v>
      </c>
      <c r="BP175" s="10" t="e">
        <f>VLOOKUP($A:$A,'8-Türkiye Yıllar İhracat Birim '!$A:$H,8,0)</f>
        <v>#N/A</v>
      </c>
      <c r="BQ175" s="2">
        <f>VLOOKUP($A:$A,'9-Dünya Yıllar İthaları Birim F'!$A:$N,2,0)</f>
        <v>4000</v>
      </c>
      <c r="BR175" s="2" t="str">
        <f>VLOOKUP($A:$A,'9-Dünya Yıllar İthaları Birim F'!$A:$N,3,0)</f>
        <v>US Dollar/Tons</v>
      </c>
      <c r="BS175" s="2">
        <f>VLOOKUP($A:$A,'9-Dünya Yıllar İthaları Birim F'!$A:$N,4,0)</f>
        <v>500</v>
      </c>
      <c r="BT175" s="2" t="str">
        <f>VLOOKUP($A:$A,'9-Dünya Yıllar İthaları Birim F'!$A:$N,5,0)</f>
        <v>US Dollar/Tons</v>
      </c>
      <c r="BU175" s="2">
        <f>VLOOKUP($A:$A,'9-Dünya Yıllar İthaları Birim F'!$A:$N,6,0)</f>
        <v>2500</v>
      </c>
      <c r="BV175" s="2" t="str">
        <f>VLOOKUP($A:$A,'9-Dünya Yıllar İthaları Birim F'!$A:$N,7,0)</f>
        <v>US Dollar/Tons</v>
      </c>
      <c r="BW175" s="2">
        <f>VLOOKUP($A:$A,'9-Dünya Yıllar İthaları Birim F'!$A:$N,8,0)</f>
        <v>3444</v>
      </c>
      <c r="BX175" s="2" t="str">
        <f>VLOOKUP($A:$A,'9-Dünya Yıllar İthaları Birim F'!$A:$N,9,0)</f>
        <v>US Dollar/Tons</v>
      </c>
      <c r="BY175" s="2">
        <f>VLOOKUP($A:$A,'9-Dünya Yıllar İthaları Birim F'!$A:$N,10,0)</f>
        <v>7000</v>
      </c>
      <c r="BZ175" s="2" t="str">
        <f>VLOOKUP($A:$A,'9-Dünya Yıllar İthaları Birim F'!$A:$N,11,0)</f>
        <v>US Dollar/Tons</v>
      </c>
      <c r="CA175" s="2">
        <f>VLOOKUP($A:$A,'9-Dünya Yıllar İthaları Birim F'!$A:$N,12,0)</f>
        <v>7</v>
      </c>
      <c r="CB175" s="2">
        <f>VLOOKUP($A:$A,'9-Dünya Yıllar İthaları Birim F'!$A:$N,13,0)</f>
        <v>1</v>
      </c>
      <c r="CC175" s="2" t="str">
        <f>VLOOKUP($A:$A,'9-Dünya Yıllar İthaları Birim F'!$A:$N,14,0)</f>
        <v>Tons</v>
      </c>
    </row>
    <row r="176" spans="1:81" x14ac:dyDescent="0.3">
      <c r="A176" s="8" t="s">
        <v>185</v>
      </c>
      <c r="B176" s="13">
        <v>4</v>
      </c>
      <c r="C176" s="13">
        <v>3</v>
      </c>
      <c r="D176" s="9"/>
      <c r="E176" s="9"/>
      <c r="F176" s="51">
        <v>7</v>
      </c>
      <c r="G176" s="51">
        <f t="shared" si="4"/>
        <v>100</v>
      </c>
      <c r="H176" s="51">
        <f t="shared" si="5"/>
        <v>5.5764006723545958E-4</v>
      </c>
      <c r="I176" s="11" t="e">
        <f>VLOOKUP($A:$A,'2-Dünya Çeyrek Yıllar İthalatı'!$A:$G,2,0)</f>
        <v>#N/A</v>
      </c>
      <c r="J176" s="11" t="e">
        <f>VLOOKUP($A:$A,'2-Dünya Çeyrek Yıllar İthalatı'!$A:$G,3,0)</f>
        <v>#N/A</v>
      </c>
      <c r="K176" s="11" t="e">
        <f>VLOOKUP($A:$A,'2-Dünya Çeyrek Yıllar İthalatı'!$A:$G,4,0)</f>
        <v>#N/A</v>
      </c>
      <c r="L176" s="11" t="e">
        <f>VLOOKUP($A:$A,'2-Dünya Çeyrek Yıllar İthalatı'!$A:$G,5,0)</f>
        <v>#N/A</v>
      </c>
      <c r="M176" s="12" t="e">
        <f>VLOOKUP($A:$A,'2-Dünya Çeyrek Yıllar İthalatı'!$A:$G,6,0)</f>
        <v>#N/A</v>
      </c>
      <c r="N176" s="12" t="e">
        <f>VLOOKUP($A:$A,'2-Dünya Çeyrek Yıllar İthalatı'!$A:$G,7,0)</f>
        <v>#N/A</v>
      </c>
      <c r="O176" s="8">
        <f>VLOOKUP($A:$A,'3-Türkiye İhracat Göstergeleri'!$A:$P,2,0)</f>
        <v>0</v>
      </c>
      <c r="P176" s="27">
        <f>VLOOKUP($A:$A,'3-Türkiye İhracat Göstergeleri'!$A:$P,3,0)</f>
        <v>0</v>
      </c>
      <c r="Q176" s="27">
        <f>VLOOKUP($A:$A,'3-Türkiye İhracat Göstergeleri'!$A:$P,4,0)</f>
        <v>0</v>
      </c>
      <c r="R176" s="27">
        <f>VLOOKUP($A:$A,'3-Türkiye İhracat Göstergeleri'!$A:$P,5,0)</f>
        <v>0</v>
      </c>
      <c r="S176" s="27">
        <f>VLOOKUP($A:$A,'3-Türkiye İhracat Göstergeleri'!$A:$P,6,0)</f>
        <v>0</v>
      </c>
      <c r="T176" s="27">
        <f>VLOOKUP($A:$A,'3-Türkiye İhracat Göstergeleri'!$A:$P,7,0)</f>
        <v>0</v>
      </c>
      <c r="U176" s="27">
        <f>VLOOKUP($A:$A,'3-Türkiye İhracat Göstergeleri'!$A:$P,8,0)</f>
        <v>0</v>
      </c>
      <c r="V176" s="27">
        <f>VLOOKUP($A:$A,'3-Türkiye İhracat Göstergeleri'!$A:$P,9,0)</f>
        <v>0</v>
      </c>
      <c r="W176" s="27">
        <f>VLOOKUP($A:$A,'3-Türkiye İhracat Göstergeleri'!$A:$P,10,0)</f>
        <v>0</v>
      </c>
      <c r="X176" s="27">
        <f>VLOOKUP($A:$A,'3-Türkiye İhracat Göstergeleri'!$A:$P,11,0)</f>
        <v>173</v>
      </c>
      <c r="Y176" s="27">
        <f>VLOOKUP($A:$A,'3-Türkiye İhracat Göstergeleri'!$A:$P,12,0)</f>
        <v>5.5763784608398818E-4</v>
      </c>
      <c r="Z176" s="27">
        <f>VLOOKUP($A:$A,'3-Türkiye İhracat Göstergeleri'!$A:$P,13,0)</f>
        <v>0</v>
      </c>
      <c r="AA176" s="27">
        <f>VLOOKUP($A:$A,'3-Türkiye İhracat Göstergeleri'!$A:$P,14,0)</f>
        <v>420</v>
      </c>
      <c r="AB176" s="27">
        <f>VLOOKUP($A:$A,'3-Türkiye İhracat Göstergeleri'!$A:$P,15,0)</f>
        <v>1</v>
      </c>
      <c r="AC176" s="27">
        <f>VLOOKUP($A:$A,'3-Türkiye İhracat Göstergeleri'!$A:$P,16,0)</f>
        <v>0</v>
      </c>
      <c r="AD176" s="38">
        <f>VLOOKUP($A:$A,'4-Dünya İthalat Göstergeleri'!$A:$M,2,0)</f>
        <v>7</v>
      </c>
      <c r="AE176" s="28">
        <f>VLOOKUP($A:$A,'4-Dünya İthalat Göstergeleri'!$A:$M,3,0)</f>
        <v>-7</v>
      </c>
      <c r="AF176" s="38">
        <f>VLOOKUP($A:$A,'4-Dünya İthalat Göstergeleri'!$A:$M,4,0)</f>
        <v>1</v>
      </c>
      <c r="AG176" s="38" t="str">
        <f>VLOOKUP($A:$A,'4-Dünya İthalat Göstergeleri'!$A:$M,5,0)</f>
        <v>Tons</v>
      </c>
      <c r="AH176" s="38">
        <f>VLOOKUP($A:$A,'4-Dünya İthalat Göstergeleri'!$A:$M,6,0)</f>
        <v>7000</v>
      </c>
      <c r="AI176" s="38">
        <f>VLOOKUP($A:$A,'4-Dünya İthalat Göstergeleri'!$A:$M,7,0)</f>
        <v>0</v>
      </c>
      <c r="AJ176" s="38">
        <f>VLOOKUP($A:$A,'4-Dünya İthalat Göstergeleri'!$A:$M,8,0)</f>
        <v>0</v>
      </c>
      <c r="AK176" s="38">
        <f>VLOOKUP($A:$A,'4-Dünya İthalat Göstergeleri'!$A:$M,9,0)</f>
        <v>0</v>
      </c>
      <c r="AL176" s="38">
        <f>VLOOKUP($A:$A,'4-Dünya İthalat Göstergeleri'!$A:$M,10,0)</f>
        <v>5.5763784608398818E-4</v>
      </c>
      <c r="AM176" s="38">
        <f>VLOOKUP($A:$A,'4-Dünya İthalat Göstergeleri'!$A:$M,11,0)</f>
        <v>420</v>
      </c>
      <c r="AN176" s="38">
        <f>VLOOKUP($A:$A,'4-Dünya İthalat Göstergeleri'!$A:$M,12,0)</f>
        <v>1</v>
      </c>
      <c r="AO176" s="38">
        <f>VLOOKUP($A:$A,'4-Dünya İthalat Göstergeleri'!$A:$M,13,0)</f>
        <v>6</v>
      </c>
      <c r="AP176" s="11" t="e">
        <f>VLOOKUP($A:$A,'5-Dünya Yıllar İhracatı'!$A:$H,2,0)</f>
        <v>#N/A</v>
      </c>
      <c r="AQ176" s="11" t="e">
        <f>VLOOKUP($A:$A,'5-Dünya Yıllar İhracatı'!$A:$H,3,0)</f>
        <v>#N/A</v>
      </c>
      <c r="AR176" s="11" t="e">
        <f>VLOOKUP($A:$A,'5-Dünya Yıllar İhracatı'!$A:$H,4,0)</f>
        <v>#N/A</v>
      </c>
      <c r="AS176" s="11" t="e">
        <f>VLOOKUP($A:$A,'5-Dünya Yıllar İhracatı'!$A:$H,5,0)</f>
        <v>#N/A</v>
      </c>
      <c r="AT176" s="12" t="e">
        <f>VLOOKUP($A:$A,'5-Dünya Yıllar İhracatı'!$A:$H,6,0)</f>
        <v>#N/A</v>
      </c>
      <c r="AU176" s="12" t="e">
        <f>VLOOKUP($A:$A,'5-Dünya Yıllar İhracatı'!$A:$H,7,0)</f>
        <v>#N/A</v>
      </c>
      <c r="AV176" s="12" t="e">
        <f>VLOOKUP($A:$A,'5-Dünya Yıllar İhracatı'!$A:$H,8,0)</f>
        <v>#N/A</v>
      </c>
      <c r="AW176" s="11" t="e">
        <f>VLOOKUP($A:$A,'6-Türkiye Yıllar İhracatı'!$A:$H,2,0)</f>
        <v>#N/A</v>
      </c>
      <c r="AX176" s="11" t="e">
        <f>VLOOKUP($A:$A,'6-Türkiye Yıllar İhracatı'!$A:$H,3,0)</f>
        <v>#N/A</v>
      </c>
      <c r="AY176" s="11" t="e">
        <f>VLOOKUP($A:$A,'6-Türkiye Yıllar İhracatı'!$A:$H,4,0)</f>
        <v>#N/A</v>
      </c>
      <c r="AZ176" s="11" t="e">
        <f>VLOOKUP($A:$A,'6-Türkiye Yıllar İhracatı'!$A:$H,5,0)</f>
        <v>#N/A</v>
      </c>
      <c r="BA176" s="12" t="e">
        <f>VLOOKUP($A:$A,'6-Türkiye Yıllar İhracatı'!$A:$H,6,0)</f>
        <v>#N/A</v>
      </c>
      <c r="BB176" s="11" t="e">
        <f>VLOOKUP($A:$A,'6-Türkiye Yıllar İhracatı'!$A:$H,7,0)</f>
        <v>#N/A</v>
      </c>
      <c r="BC176" s="12" t="e">
        <f>VLOOKUP($A:$A,'6-Türkiye Yıllar İhracatı'!$A:$H,8,0)</f>
        <v>#N/A</v>
      </c>
      <c r="BD176" s="9" t="e">
        <f>VLOOKUP($A:$A,'7-Türkiye Çeyrek Yıllar İhracat'!$A:$G,2,0)</f>
        <v>#N/A</v>
      </c>
      <c r="BE176" s="9" t="e">
        <f>VLOOKUP($A:$A,'7-Türkiye Çeyrek Yıllar İhracat'!$A:$G,3,0)</f>
        <v>#N/A</v>
      </c>
      <c r="BF176" s="9" t="e">
        <f>VLOOKUP($A:$A,'7-Türkiye Çeyrek Yıllar İhracat'!$A:$G,4,0)</f>
        <v>#N/A</v>
      </c>
      <c r="BG176" s="9" t="e">
        <f>VLOOKUP($A:$A,'7-Türkiye Çeyrek Yıllar İhracat'!$A:$G,5,0)</f>
        <v>#N/A</v>
      </c>
      <c r="BH176" s="10" t="e">
        <f>VLOOKUP($A:$A,'7-Türkiye Çeyrek Yıllar İhracat'!$A:$G,6,0)</f>
        <v>#N/A</v>
      </c>
      <c r="BI176" s="12" t="e">
        <f>VLOOKUP($A:$A,'7-Türkiye Çeyrek Yıllar İhracat'!$A:$G,7,0)</f>
        <v>#N/A</v>
      </c>
      <c r="BJ176" s="11" t="e">
        <f>VLOOKUP($A:$A,'8-Türkiye Yıllar İhracat Birim '!$A:$H,2,0)</f>
        <v>#N/A</v>
      </c>
      <c r="BK176" s="11" t="e">
        <f>VLOOKUP($A:$A,'8-Türkiye Yıllar İhracat Birim '!$A:$H,3,0)</f>
        <v>#N/A</v>
      </c>
      <c r="BL176" s="11" t="e">
        <f>VLOOKUP($A:$A,'8-Türkiye Yıllar İhracat Birim '!$A:$H,4,0)</f>
        <v>#N/A</v>
      </c>
      <c r="BM176" s="11" t="e">
        <f>VLOOKUP($A:$A,'8-Türkiye Yıllar İhracat Birim '!$A:$H,5,0)</f>
        <v>#N/A</v>
      </c>
      <c r="BN176" s="11" t="e">
        <f>VLOOKUP($A:$A,'8-Türkiye Yıllar İhracat Birim '!$A:$H,6,0)</f>
        <v>#N/A</v>
      </c>
      <c r="BO176" s="11" t="e">
        <f>VLOOKUP($A:$A,'8-Türkiye Yıllar İhracat Birim '!$A:$H,7,0)</f>
        <v>#N/A</v>
      </c>
      <c r="BP176" s="12" t="e">
        <f>VLOOKUP($A:$A,'8-Türkiye Yıllar İhracat Birim '!$A:$H,8,0)</f>
        <v>#N/A</v>
      </c>
      <c r="BQ176" s="2">
        <f>VLOOKUP($A:$A,'9-Dünya Yıllar İthaları Birim F'!$A:$N,2,0)</f>
        <v>4000</v>
      </c>
      <c r="BR176" s="2" t="str">
        <f>VLOOKUP($A:$A,'9-Dünya Yıllar İthaları Birim F'!$A:$N,3,0)</f>
        <v>US Dollar/Tons</v>
      </c>
      <c r="BS176" s="2">
        <f>VLOOKUP($A:$A,'9-Dünya Yıllar İthaları Birim F'!$A:$N,4,0)</f>
        <v>3000</v>
      </c>
      <c r="BT176" s="2" t="str">
        <f>VLOOKUP($A:$A,'9-Dünya Yıllar İthaları Birim F'!$A:$N,5,0)</f>
        <v>US Dollar/Tons</v>
      </c>
      <c r="BU176" s="2">
        <f>VLOOKUP($A:$A,'9-Dünya Yıllar İthaları Birim F'!$A:$N,6,0)</f>
        <v>0</v>
      </c>
      <c r="BV176" s="2">
        <f>VLOOKUP($A:$A,'9-Dünya Yıllar İthaları Birim F'!$A:$N,7,0)</f>
        <v>0</v>
      </c>
      <c r="BW176" s="2">
        <f>VLOOKUP($A:$A,'9-Dünya Yıllar İthaları Birim F'!$A:$N,8,0)</f>
        <v>0</v>
      </c>
      <c r="BX176" s="2">
        <f>VLOOKUP($A:$A,'9-Dünya Yıllar İthaları Birim F'!$A:$N,9,0)</f>
        <v>0</v>
      </c>
      <c r="BY176" s="2">
        <f>VLOOKUP($A:$A,'9-Dünya Yıllar İthaları Birim F'!$A:$N,10,0)</f>
        <v>7000</v>
      </c>
      <c r="BZ176" s="2" t="str">
        <f>VLOOKUP($A:$A,'9-Dünya Yıllar İthaları Birim F'!$A:$N,11,0)</f>
        <v>US Dollar/Tons</v>
      </c>
      <c r="CA176" s="2">
        <f>VLOOKUP($A:$A,'9-Dünya Yıllar İthaları Birim F'!$A:$N,12,0)</f>
        <v>7</v>
      </c>
      <c r="CB176" s="2">
        <f>VLOOKUP($A:$A,'9-Dünya Yıllar İthaları Birim F'!$A:$N,13,0)</f>
        <v>1</v>
      </c>
      <c r="CC176" s="2" t="str">
        <f>VLOOKUP($A:$A,'9-Dünya Yıllar İthaları Birim F'!$A:$N,14,0)</f>
        <v>Tons</v>
      </c>
    </row>
    <row r="177" spans="1:81" x14ac:dyDescent="0.3">
      <c r="A177" s="6" t="s">
        <v>186</v>
      </c>
      <c r="B177" s="11">
        <v>1</v>
      </c>
      <c r="C177" s="11">
        <v>0</v>
      </c>
      <c r="D177" s="11">
        <v>10</v>
      </c>
      <c r="E177" s="11">
        <v>9</v>
      </c>
      <c r="F177" s="50">
        <v>6</v>
      </c>
      <c r="G177" s="50">
        <f t="shared" si="4"/>
        <v>-33.333333333333329</v>
      </c>
      <c r="H177" s="50">
        <f t="shared" si="5"/>
        <v>4.7797720048753671E-4</v>
      </c>
      <c r="I177" s="9">
        <f>VLOOKUP($A:$A,'2-Dünya Çeyrek Yıllar İthalatı'!$A:$G,2,0)</f>
        <v>2</v>
      </c>
      <c r="J177" s="9">
        <f>VLOOKUP($A:$A,'2-Dünya Çeyrek Yıllar İthalatı'!$A:$G,3,0)</f>
        <v>4</v>
      </c>
      <c r="K177" s="9">
        <f>VLOOKUP($A:$A,'2-Dünya Çeyrek Yıllar İthalatı'!$A:$G,4,0)</f>
        <v>0</v>
      </c>
      <c r="L177" s="9">
        <f>VLOOKUP($A:$A,'2-Dünya Çeyrek Yıllar İthalatı'!$A:$G,5,0)</f>
        <v>1</v>
      </c>
      <c r="M177" s="10">
        <f>VLOOKUP($A:$A,'2-Dünya Çeyrek Yıllar İthalatı'!$A:$G,6,0)</f>
        <v>0</v>
      </c>
      <c r="N177" s="10">
        <f>VLOOKUP($A:$A,'2-Dünya Çeyrek Yıllar İthalatı'!$A:$G,7,0)</f>
        <v>-100</v>
      </c>
      <c r="O177" s="6">
        <f>VLOOKUP($A:$A,'3-Türkiye İhracat Göstergeleri'!$A:$P,2,0)</f>
        <v>0</v>
      </c>
      <c r="P177" s="25">
        <f>VLOOKUP($A:$A,'3-Türkiye İhracat Göstergeleri'!$A:$P,3,0)</f>
        <v>0</v>
      </c>
      <c r="Q177" s="25">
        <f>VLOOKUP($A:$A,'3-Türkiye İhracat Göstergeleri'!$A:$P,4,0)</f>
        <v>0</v>
      </c>
      <c r="R177" s="25">
        <f>VLOOKUP($A:$A,'3-Türkiye İhracat Göstergeleri'!$A:$P,5,0)</f>
        <v>0</v>
      </c>
      <c r="S177" s="25">
        <f>VLOOKUP($A:$A,'3-Türkiye İhracat Göstergeleri'!$A:$P,6,0)</f>
        <v>0</v>
      </c>
      <c r="T177" s="25">
        <f>VLOOKUP($A:$A,'3-Türkiye İhracat Göstergeleri'!$A:$P,7,0)</f>
        <v>0</v>
      </c>
      <c r="U177" s="25">
        <f>VLOOKUP($A:$A,'3-Türkiye İhracat Göstergeleri'!$A:$P,8,0)</f>
        <v>0</v>
      </c>
      <c r="V177" s="25">
        <f>VLOOKUP($A:$A,'3-Türkiye İhracat Göstergeleri'!$A:$P,9,0)</f>
        <v>0</v>
      </c>
      <c r="W177" s="25">
        <f>VLOOKUP($A:$A,'3-Türkiye İhracat Göstergeleri'!$A:$P,10,0)</f>
        <v>0</v>
      </c>
      <c r="X177" s="25">
        <f>VLOOKUP($A:$A,'3-Türkiye İhracat Göstergeleri'!$A:$P,11,0)</f>
        <v>174</v>
      </c>
      <c r="Y177" s="25">
        <f>VLOOKUP($A:$A,'3-Türkiye İhracat Göstergeleri'!$A:$P,12,0)</f>
        <v>4.7797529664341849E-4</v>
      </c>
      <c r="Z177" s="25">
        <f>VLOOKUP($A:$A,'3-Türkiye İhracat Göstergeleri'!$A:$P,13,0)</f>
        <v>130</v>
      </c>
      <c r="AA177" s="25">
        <f>VLOOKUP($A:$A,'3-Türkiye İhracat Göstergeleri'!$A:$P,14,0)</f>
        <v>3756</v>
      </c>
      <c r="AB177" s="25" t="str">
        <f>VLOOKUP($A:$A,'3-Türkiye İhracat Göstergeleri'!$A:$P,15,0)</f>
        <v>0.59</v>
      </c>
      <c r="AC177" s="25">
        <f>VLOOKUP($A:$A,'3-Türkiye İhracat Göstergeleri'!$A:$P,16,0)</f>
        <v>30</v>
      </c>
      <c r="AD177" s="25">
        <f>VLOOKUP($A:$A,'4-Dünya İthalat Göstergeleri'!$A:$M,2,0)</f>
        <v>6</v>
      </c>
      <c r="AE177" s="29">
        <f>VLOOKUP($A:$A,'4-Dünya İthalat Göstergeleri'!$A:$M,3,0)</f>
        <v>-6</v>
      </c>
      <c r="AF177" s="25">
        <f>VLOOKUP($A:$A,'4-Dünya İthalat Göstergeleri'!$A:$M,4,0)</f>
        <v>0</v>
      </c>
      <c r="AG177" s="25" t="str">
        <f>VLOOKUP($A:$A,'4-Dünya İthalat Göstergeleri'!$A:$M,5,0)</f>
        <v>1000 square meters</v>
      </c>
      <c r="AH177" s="25">
        <f>VLOOKUP($A:$A,'4-Dünya İthalat Göstergeleri'!$A:$M,6,0)</f>
        <v>0</v>
      </c>
      <c r="AI177" s="25">
        <f>VLOOKUP($A:$A,'4-Dünya İthalat Göstergeleri'!$A:$M,7,0)</f>
        <v>130</v>
      </c>
      <c r="AJ177" s="25">
        <f>VLOOKUP($A:$A,'4-Dünya İthalat Göstergeleri'!$A:$M,8,0)</f>
        <v>0</v>
      </c>
      <c r="AK177" s="25">
        <f>VLOOKUP($A:$A,'4-Dünya İthalat Göstergeleri'!$A:$M,9,0)</f>
        <v>-30</v>
      </c>
      <c r="AL177" s="25">
        <f>VLOOKUP($A:$A,'4-Dünya İthalat Göstergeleri'!$A:$M,10,0)</f>
        <v>4.7797529664341849E-4</v>
      </c>
      <c r="AM177" s="25">
        <f>VLOOKUP($A:$A,'4-Dünya İthalat Göstergeleri'!$A:$M,11,0)</f>
        <v>3756</v>
      </c>
      <c r="AN177" s="25" t="str">
        <f>VLOOKUP($A:$A,'4-Dünya İthalat Göstergeleri'!$A:$M,12,0)</f>
        <v>0.59</v>
      </c>
      <c r="AO177" s="25">
        <f>VLOOKUP($A:$A,'4-Dünya İthalat Göstergeleri'!$A:$M,13,0)</f>
        <v>45439</v>
      </c>
      <c r="AP177" s="9" t="e">
        <f>VLOOKUP($A:$A,'5-Dünya Yıllar İhracatı'!$A:$H,2,0)</f>
        <v>#N/A</v>
      </c>
      <c r="AQ177" s="9" t="e">
        <f>VLOOKUP($A:$A,'5-Dünya Yıllar İhracatı'!$A:$H,3,0)</f>
        <v>#N/A</v>
      </c>
      <c r="AR177" s="9" t="e">
        <f>VLOOKUP($A:$A,'5-Dünya Yıllar İhracatı'!$A:$H,4,0)</f>
        <v>#N/A</v>
      </c>
      <c r="AS177" s="13" t="e">
        <f>VLOOKUP($A:$A,'5-Dünya Yıllar İhracatı'!$A:$H,5,0)</f>
        <v>#N/A</v>
      </c>
      <c r="AT177" s="13" t="e">
        <f>VLOOKUP($A:$A,'5-Dünya Yıllar İhracatı'!$A:$H,6,0)</f>
        <v>#N/A</v>
      </c>
      <c r="AU177" s="13" t="e">
        <f>VLOOKUP($A:$A,'5-Dünya Yıllar İhracatı'!$A:$H,7,0)</f>
        <v>#N/A</v>
      </c>
      <c r="AV177" s="13" t="e">
        <f>VLOOKUP($A:$A,'5-Dünya Yıllar İhracatı'!$A:$H,8,0)</f>
        <v>#N/A</v>
      </c>
      <c r="AW177" s="9" t="e">
        <f>VLOOKUP($A:$A,'6-Türkiye Yıllar İhracatı'!$A:$H,2,0)</f>
        <v>#N/A</v>
      </c>
      <c r="AX177" s="9" t="e">
        <f>VLOOKUP($A:$A,'6-Türkiye Yıllar İhracatı'!$A:$H,3,0)</f>
        <v>#N/A</v>
      </c>
      <c r="AY177" s="9" t="e">
        <f>VLOOKUP($A:$A,'6-Türkiye Yıllar İhracatı'!$A:$H,4,0)</f>
        <v>#N/A</v>
      </c>
      <c r="AZ177" s="9" t="e">
        <f>VLOOKUP($A:$A,'6-Türkiye Yıllar İhracatı'!$A:$H,5,0)</f>
        <v>#N/A</v>
      </c>
      <c r="BA177" s="10" t="e">
        <f>VLOOKUP($A:$A,'6-Türkiye Yıllar İhracatı'!$A:$H,6,0)</f>
        <v>#N/A</v>
      </c>
      <c r="BB177" s="9" t="e">
        <f>VLOOKUP($A:$A,'6-Türkiye Yıllar İhracatı'!$A:$H,7,0)</f>
        <v>#N/A</v>
      </c>
      <c r="BC177" s="10" t="e">
        <f>VLOOKUP($A:$A,'6-Türkiye Yıllar İhracatı'!$A:$H,8,0)</f>
        <v>#N/A</v>
      </c>
      <c r="BD177" s="11" t="e">
        <f>VLOOKUP($A:$A,'7-Türkiye Çeyrek Yıllar İhracat'!$A:$G,2,0)</f>
        <v>#N/A</v>
      </c>
      <c r="BE177" s="11" t="e">
        <f>VLOOKUP($A:$A,'7-Türkiye Çeyrek Yıllar İhracat'!$A:$G,3,0)</f>
        <v>#N/A</v>
      </c>
      <c r="BF177" s="11" t="e">
        <f>VLOOKUP($A:$A,'7-Türkiye Çeyrek Yıllar İhracat'!$A:$G,4,0)</f>
        <v>#N/A</v>
      </c>
      <c r="BG177" s="11" t="e">
        <f>VLOOKUP($A:$A,'7-Türkiye Çeyrek Yıllar İhracat'!$A:$G,5,0)</f>
        <v>#N/A</v>
      </c>
      <c r="BH177" s="12" t="e">
        <f>VLOOKUP($A:$A,'7-Türkiye Çeyrek Yıllar İhracat'!$A:$G,6,0)</f>
        <v>#N/A</v>
      </c>
      <c r="BI177" s="12" t="e">
        <f>VLOOKUP($A:$A,'7-Türkiye Çeyrek Yıllar İhracat'!$A:$G,7,0)</f>
        <v>#N/A</v>
      </c>
      <c r="BJ177" s="9" t="e">
        <f>VLOOKUP($A:$A,'8-Türkiye Yıllar İhracat Birim '!$A:$H,2,0)</f>
        <v>#N/A</v>
      </c>
      <c r="BK177" s="9" t="e">
        <f>VLOOKUP($A:$A,'8-Türkiye Yıllar İhracat Birim '!$A:$H,3,0)</f>
        <v>#N/A</v>
      </c>
      <c r="BL177" s="9" t="e">
        <f>VLOOKUP($A:$A,'8-Türkiye Yıllar İhracat Birim '!$A:$H,4,0)</f>
        <v>#N/A</v>
      </c>
      <c r="BM177" s="9" t="e">
        <f>VLOOKUP($A:$A,'8-Türkiye Yıllar İhracat Birim '!$A:$H,5,0)</f>
        <v>#N/A</v>
      </c>
      <c r="BN177" s="9" t="e">
        <f>VLOOKUP($A:$A,'8-Türkiye Yıllar İhracat Birim '!$A:$H,6,0)</f>
        <v>#N/A</v>
      </c>
      <c r="BO177" s="9" t="e">
        <f>VLOOKUP($A:$A,'8-Türkiye Yıllar İhracat Birim '!$A:$H,7,0)</f>
        <v>#N/A</v>
      </c>
      <c r="BP177" s="10" t="e">
        <f>VLOOKUP($A:$A,'8-Türkiye Yıllar İhracat Birim '!$A:$H,8,0)</f>
        <v>#N/A</v>
      </c>
      <c r="BQ177" s="2">
        <f>VLOOKUP($A:$A,'9-Dünya Yıllar İthaları Birim F'!$A:$N,2,0)</f>
        <v>0</v>
      </c>
      <c r="BR177" s="2" t="str">
        <f>VLOOKUP($A:$A,'9-Dünya Yıllar İthaları Birim F'!$A:$N,3,0)</f>
        <v>US Dollar/1000 square meters</v>
      </c>
      <c r="BS177" s="2">
        <f>VLOOKUP($A:$A,'9-Dünya Yıllar İthaları Birim F'!$A:$N,4,0)</f>
        <v>0</v>
      </c>
      <c r="BT177" s="2">
        <f>VLOOKUP($A:$A,'9-Dünya Yıllar İthaları Birim F'!$A:$N,5,0)</f>
        <v>0</v>
      </c>
      <c r="BU177" s="2">
        <f>VLOOKUP($A:$A,'9-Dünya Yıllar İthaları Birim F'!$A:$N,6,0)</f>
        <v>0</v>
      </c>
      <c r="BV177" s="2" t="str">
        <f>VLOOKUP($A:$A,'9-Dünya Yıllar İthaları Birim F'!$A:$N,7,0)</f>
        <v>US Dollar/1000 square meters</v>
      </c>
      <c r="BW177" s="2">
        <f>VLOOKUP($A:$A,'9-Dünya Yıllar İthaları Birim F'!$A:$N,8,0)</f>
        <v>0</v>
      </c>
      <c r="BX177" s="2" t="str">
        <f>VLOOKUP($A:$A,'9-Dünya Yıllar İthaları Birim F'!$A:$N,9,0)</f>
        <v>US Dollar/1000 square meters</v>
      </c>
      <c r="BY177" s="2">
        <f>VLOOKUP($A:$A,'9-Dünya Yıllar İthaları Birim F'!$A:$N,10,0)</f>
        <v>0</v>
      </c>
      <c r="BZ177" s="2" t="str">
        <f>VLOOKUP($A:$A,'9-Dünya Yıllar İthaları Birim F'!$A:$N,11,0)</f>
        <v>US Dollar/1000 square meters</v>
      </c>
      <c r="CA177" s="2">
        <f>VLOOKUP($A:$A,'9-Dünya Yıllar İthaları Birim F'!$A:$N,12,0)</f>
        <v>6</v>
      </c>
      <c r="CB177" s="2">
        <f>VLOOKUP($A:$A,'9-Dünya Yıllar İthaları Birim F'!$A:$N,13,0)</f>
        <v>0</v>
      </c>
      <c r="CC177" s="2" t="str">
        <f>VLOOKUP($A:$A,'9-Dünya Yıllar İthaları Birim F'!$A:$N,14,0)</f>
        <v>1000 square meters</v>
      </c>
    </row>
    <row r="178" spans="1:81" x14ac:dyDescent="0.3">
      <c r="A178" s="8" t="s">
        <v>187</v>
      </c>
      <c r="B178" s="9">
        <v>61</v>
      </c>
      <c r="C178" s="9">
        <v>11</v>
      </c>
      <c r="D178" s="9">
        <v>62</v>
      </c>
      <c r="E178" s="9">
        <v>13</v>
      </c>
      <c r="F178" s="49">
        <v>6</v>
      </c>
      <c r="G178" s="49">
        <f t="shared" si="4"/>
        <v>-53.846153846153847</v>
      </c>
      <c r="H178" s="49">
        <f t="shared" si="5"/>
        <v>4.7797720048753671E-4</v>
      </c>
      <c r="I178" s="11" t="e">
        <f>VLOOKUP($A:$A,'2-Dünya Çeyrek Yıllar İthalatı'!$A:$G,2,0)</f>
        <v>#N/A</v>
      </c>
      <c r="J178" s="11" t="e">
        <f>VLOOKUP($A:$A,'2-Dünya Çeyrek Yıllar İthalatı'!$A:$G,3,0)</f>
        <v>#N/A</v>
      </c>
      <c r="K178" s="11" t="e">
        <f>VLOOKUP($A:$A,'2-Dünya Çeyrek Yıllar İthalatı'!$A:$G,4,0)</f>
        <v>#N/A</v>
      </c>
      <c r="L178" s="11" t="e">
        <f>VLOOKUP($A:$A,'2-Dünya Çeyrek Yıllar İthalatı'!$A:$G,5,0)</f>
        <v>#N/A</v>
      </c>
      <c r="M178" s="12" t="e">
        <f>VLOOKUP($A:$A,'2-Dünya Çeyrek Yıllar İthalatı'!$A:$G,6,0)</f>
        <v>#N/A</v>
      </c>
      <c r="N178" s="12" t="e">
        <f>VLOOKUP($A:$A,'2-Dünya Çeyrek Yıllar İthalatı'!$A:$G,7,0)</f>
        <v>#N/A</v>
      </c>
      <c r="O178" s="8">
        <f>VLOOKUP($A:$A,'3-Türkiye İhracat Göstergeleri'!$A:$P,2,0)</f>
        <v>0</v>
      </c>
      <c r="P178" s="27">
        <f>VLOOKUP($A:$A,'3-Türkiye İhracat Göstergeleri'!$A:$P,3,0)</f>
        <v>0</v>
      </c>
      <c r="Q178" s="27">
        <f>VLOOKUP($A:$A,'3-Türkiye İhracat Göstergeleri'!$A:$P,4,0)</f>
        <v>0</v>
      </c>
      <c r="R178" s="27">
        <f>VLOOKUP($A:$A,'3-Türkiye İhracat Göstergeleri'!$A:$P,5,0)</f>
        <v>0</v>
      </c>
      <c r="S178" s="27">
        <f>VLOOKUP($A:$A,'3-Türkiye İhracat Göstergeleri'!$A:$P,6,0)</f>
        <v>0</v>
      </c>
      <c r="T178" s="27">
        <f>VLOOKUP($A:$A,'3-Türkiye İhracat Göstergeleri'!$A:$P,7,0)</f>
        <v>0</v>
      </c>
      <c r="U178" s="27">
        <f>VLOOKUP($A:$A,'3-Türkiye İhracat Göstergeleri'!$A:$P,8,0)</f>
        <v>0</v>
      </c>
      <c r="V178" s="27">
        <f>VLOOKUP($A:$A,'3-Türkiye İhracat Göstergeleri'!$A:$P,9,0)</f>
        <v>0</v>
      </c>
      <c r="W178" s="27">
        <f>VLOOKUP($A:$A,'3-Türkiye İhracat Göstergeleri'!$A:$P,10,0)</f>
        <v>0</v>
      </c>
      <c r="X178" s="27">
        <f>VLOOKUP($A:$A,'3-Türkiye İhracat Göstergeleri'!$A:$P,11,0)</f>
        <v>175</v>
      </c>
      <c r="Y178" s="27">
        <f>VLOOKUP($A:$A,'3-Türkiye İhracat Göstergeleri'!$A:$P,12,0)</f>
        <v>4.7797529664341849E-4</v>
      </c>
      <c r="Z178" s="27">
        <f>VLOOKUP($A:$A,'3-Türkiye İhracat Göstergeleri'!$A:$P,13,0)</f>
        <v>-36</v>
      </c>
      <c r="AA178" s="27">
        <f>VLOOKUP($A:$A,'3-Türkiye İhracat Göstergeleri'!$A:$P,14,0)</f>
        <v>8303</v>
      </c>
      <c r="AB178" s="27" t="str">
        <f>VLOOKUP($A:$A,'3-Türkiye İhracat Göstergeleri'!$A:$P,15,0)</f>
        <v>0.5</v>
      </c>
      <c r="AC178" s="27">
        <f>VLOOKUP($A:$A,'3-Türkiye İhracat Göstergeleri'!$A:$P,16,0)</f>
        <v>0</v>
      </c>
      <c r="AD178" s="27">
        <f>VLOOKUP($A:$A,'4-Dünya İthalat Göstergeleri'!$A:$M,2,0)</f>
        <v>6</v>
      </c>
      <c r="AE178" s="28">
        <f>VLOOKUP($A:$A,'4-Dünya İthalat Göstergeleri'!$A:$M,3,0)</f>
        <v>-6</v>
      </c>
      <c r="AF178" s="27">
        <f>VLOOKUP($A:$A,'4-Dünya İthalat Göstergeleri'!$A:$M,4,0)</f>
        <v>2</v>
      </c>
      <c r="AG178" s="27" t="str">
        <f>VLOOKUP($A:$A,'4-Dünya İthalat Göstergeleri'!$A:$M,5,0)</f>
        <v>Tons</v>
      </c>
      <c r="AH178" s="27">
        <f>VLOOKUP($A:$A,'4-Dünya İthalat Göstergeleri'!$A:$M,6,0)</f>
        <v>3000</v>
      </c>
      <c r="AI178" s="27">
        <f>VLOOKUP($A:$A,'4-Dünya İthalat Göstergeleri'!$A:$M,7,0)</f>
        <v>-36</v>
      </c>
      <c r="AJ178" s="27">
        <f>VLOOKUP($A:$A,'4-Dünya İthalat Göstergeleri'!$A:$M,8,0)</f>
        <v>-29</v>
      </c>
      <c r="AK178" s="27">
        <f>VLOOKUP($A:$A,'4-Dünya İthalat Göstergeleri'!$A:$M,9,0)</f>
        <v>-53</v>
      </c>
      <c r="AL178" s="27">
        <f>VLOOKUP($A:$A,'4-Dünya İthalat Göstergeleri'!$A:$M,10,0)</f>
        <v>4.7797529664341849E-4</v>
      </c>
      <c r="AM178" s="27">
        <f>VLOOKUP($A:$A,'4-Dünya İthalat Göstergeleri'!$A:$M,11,0)</f>
        <v>8303</v>
      </c>
      <c r="AN178" s="27" t="str">
        <f>VLOOKUP($A:$A,'4-Dünya İthalat Göstergeleri'!$A:$M,12,0)</f>
        <v>0.5</v>
      </c>
      <c r="AO178" s="27">
        <f>VLOOKUP($A:$A,'4-Dünya İthalat Göstergeleri'!$A:$M,13,0)</f>
        <v>0</v>
      </c>
      <c r="AP178" s="11" t="e">
        <f>VLOOKUP($A:$A,'5-Dünya Yıllar İhracatı'!$A:$H,2,0)</f>
        <v>#N/A</v>
      </c>
      <c r="AQ178" s="11" t="e">
        <f>VLOOKUP($A:$A,'5-Dünya Yıllar İhracatı'!$A:$H,3,0)</f>
        <v>#N/A</v>
      </c>
      <c r="AR178" s="11" t="e">
        <f>VLOOKUP($A:$A,'5-Dünya Yıllar İhracatı'!$A:$H,4,0)</f>
        <v>#N/A</v>
      </c>
      <c r="AS178" s="11" t="e">
        <f>VLOOKUP($A:$A,'5-Dünya Yıllar İhracatı'!$A:$H,5,0)</f>
        <v>#N/A</v>
      </c>
      <c r="AT178" s="12" t="e">
        <f>VLOOKUP($A:$A,'5-Dünya Yıllar İhracatı'!$A:$H,6,0)</f>
        <v>#N/A</v>
      </c>
      <c r="AU178" s="12" t="e">
        <f>VLOOKUP($A:$A,'5-Dünya Yıllar İhracatı'!$A:$H,7,0)</f>
        <v>#N/A</v>
      </c>
      <c r="AV178" s="12" t="e">
        <f>VLOOKUP($A:$A,'5-Dünya Yıllar İhracatı'!$A:$H,8,0)</f>
        <v>#N/A</v>
      </c>
      <c r="AW178" s="11" t="e">
        <f>VLOOKUP($A:$A,'6-Türkiye Yıllar İhracatı'!$A:$H,2,0)</f>
        <v>#N/A</v>
      </c>
      <c r="AX178" s="11" t="e">
        <f>VLOOKUP($A:$A,'6-Türkiye Yıllar İhracatı'!$A:$H,3,0)</f>
        <v>#N/A</v>
      </c>
      <c r="AY178" s="11" t="e">
        <f>VLOOKUP($A:$A,'6-Türkiye Yıllar İhracatı'!$A:$H,4,0)</f>
        <v>#N/A</v>
      </c>
      <c r="AZ178" s="11" t="e">
        <f>VLOOKUP($A:$A,'6-Türkiye Yıllar İhracatı'!$A:$H,5,0)</f>
        <v>#N/A</v>
      </c>
      <c r="BA178" s="12" t="e">
        <f>VLOOKUP($A:$A,'6-Türkiye Yıllar İhracatı'!$A:$H,6,0)</f>
        <v>#N/A</v>
      </c>
      <c r="BB178" s="11" t="e">
        <f>VLOOKUP($A:$A,'6-Türkiye Yıllar İhracatı'!$A:$H,7,0)</f>
        <v>#N/A</v>
      </c>
      <c r="BC178" s="12" t="e">
        <f>VLOOKUP($A:$A,'6-Türkiye Yıllar İhracatı'!$A:$H,8,0)</f>
        <v>#N/A</v>
      </c>
      <c r="BD178" s="9" t="e">
        <f>VLOOKUP($A:$A,'7-Türkiye Çeyrek Yıllar İhracat'!$A:$G,2,0)</f>
        <v>#N/A</v>
      </c>
      <c r="BE178" s="9" t="e">
        <f>VLOOKUP($A:$A,'7-Türkiye Çeyrek Yıllar İhracat'!$A:$G,3,0)</f>
        <v>#N/A</v>
      </c>
      <c r="BF178" s="9" t="e">
        <f>VLOOKUP($A:$A,'7-Türkiye Çeyrek Yıllar İhracat'!$A:$G,4,0)</f>
        <v>#N/A</v>
      </c>
      <c r="BG178" s="9" t="e">
        <f>VLOOKUP($A:$A,'7-Türkiye Çeyrek Yıllar İhracat'!$A:$G,5,0)</f>
        <v>#N/A</v>
      </c>
      <c r="BH178" s="10" t="e">
        <f>VLOOKUP($A:$A,'7-Türkiye Çeyrek Yıllar İhracat'!$A:$G,6,0)</f>
        <v>#N/A</v>
      </c>
      <c r="BI178" s="12" t="e">
        <f>VLOOKUP($A:$A,'7-Türkiye Çeyrek Yıllar İhracat'!$A:$G,7,0)</f>
        <v>#N/A</v>
      </c>
      <c r="BJ178" s="11" t="e">
        <f>VLOOKUP($A:$A,'8-Türkiye Yıllar İhracat Birim '!$A:$H,2,0)</f>
        <v>#N/A</v>
      </c>
      <c r="BK178" s="11" t="e">
        <f>VLOOKUP($A:$A,'8-Türkiye Yıllar İhracat Birim '!$A:$H,3,0)</f>
        <v>#N/A</v>
      </c>
      <c r="BL178" s="11" t="e">
        <f>VLOOKUP($A:$A,'8-Türkiye Yıllar İhracat Birim '!$A:$H,4,0)</f>
        <v>#N/A</v>
      </c>
      <c r="BM178" s="11" t="e">
        <f>VLOOKUP($A:$A,'8-Türkiye Yıllar İhracat Birim '!$A:$H,5,0)</f>
        <v>#N/A</v>
      </c>
      <c r="BN178" s="11" t="e">
        <f>VLOOKUP($A:$A,'8-Türkiye Yıllar İhracat Birim '!$A:$H,6,0)</f>
        <v>#N/A</v>
      </c>
      <c r="BO178" s="11" t="e">
        <f>VLOOKUP($A:$A,'8-Türkiye Yıllar İhracat Birim '!$A:$H,7,0)</f>
        <v>#N/A</v>
      </c>
      <c r="BP178" s="12" t="e">
        <f>VLOOKUP($A:$A,'8-Türkiye Yıllar İhracat Birim '!$A:$H,8,0)</f>
        <v>#N/A</v>
      </c>
      <c r="BQ178" s="2">
        <f>VLOOKUP($A:$A,'9-Dünya Yıllar İthaları Birim F'!$A:$N,2,0)</f>
        <v>5545</v>
      </c>
      <c r="BR178" s="2" t="str">
        <f>VLOOKUP($A:$A,'9-Dünya Yıllar İthaları Birim F'!$A:$N,3,0)</f>
        <v>US Dollar/Tons</v>
      </c>
      <c r="BS178" s="2">
        <f>VLOOKUP($A:$A,'9-Dünya Yıllar İthaları Birim F'!$A:$N,4,0)</f>
        <v>5500</v>
      </c>
      <c r="BT178" s="2" t="str">
        <f>VLOOKUP($A:$A,'9-Dünya Yıllar İthaları Birim F'!$A:$N,5,0)</f>
        <v>US Dollar/Tons</v>
      </c>
      <c r="BU178" s="2">
        <f>VLOOKUP($A:$A,'9-Dünya Yıllar İthaları Birim F'!$A:$N,6,0)</f>
        <v>8857</v>
      </c>
      <c r="BV178" s="2" t="str">
        <f>VLOOKUP($A:$A,'9-Dünya Yıllar İthaları Birim F'!$A:$N,7,0)</f>
        <v>US Dollar/Tons</v>
      </c>
      <c r="BW178" s="2">
        <f>VLOOKUP($A:$A,'9-Dünya Yıllar İthaları Birim F'!$A:$N,8,0)</f>
        <v>6500</v>
      </c>
      <c r="BX178" s="2" t="str">
        <f>VLOOKUP($A:$A,'9-Dünya Yıllar İthaları Birim F'!$A:$N,9,0)</f>
        <v>US Dollar/Tons</v>
      </c>
      <c r="BY178" s="2">
        <f>VLOOKUP($A:$A,'9-Dünya Yıllar İthaları Birim F'!$A:$N,10,0)</f>
        <v>3000</v>
      </c>
      <c r="BZ178" s="2" t="str">
        <f>VLOOKUP($A:$A,'9-Dünya Yıllar İthaları Birim F'!$A:$N,11,0)</f>
        <v>US Dollar/Tons</v>
      </c>
      <c r="CA178" s="2">
        <f>VLOOKUP($A:$A,'9-Dünya Yıllar İthaları Birim F'!$A:$N,12,0)</f>
        <v>6</v>
      </c>
      <c r="CB178" s="2">
        <f>VLOOKUP($A:$A,'9-Dünya Yıllar İthaları Birim F'!$A:$N,13,0)</f>
        <v>2</v>
      </c>
      <c r="CC178" s="2" t="str">
        <f>VLOOKUP($A:$A,'9-Dünya Yıllar İthaları Birim F'!$A:$N,14,0)</f>
        <v>Tons</v>
      </c>
    </row>
    <row r="179" spans="1:81" x14ac:dyDescent="0.3">
      <c r="A179" s="6" t="s">
        <v>188</v>
      </c>
      <c r="B179" s="11">
        <v>15</v>
      </c>
      <c r="C179" s="11">
        <v>9</v>
      </c>
      <c r="D179" s="14">
        <v>5</v>
      </c>
      <c r="E179" s="14">
        <v>5</v>
      </c>
      <c r="F179" s="52">
        <v>5</v>
      </c>
      <c r="G179" s="52">
        <f t="shared" si="4"/>
        <v>0</v>
      </c>
      <c r="H179" s="52">
        <f t="shared" si="5"/>
        <v>3.9831433373961394E-4</v>
      </c>
      <c r="I179" s="9" t="e">
        <f>VLOOKUP($A:$A,'2-Dünya Çeyrek Yıllar İthalatı'!$A:$G,2,0)</f>
        <v>#N/A</v>
      </c>
      <c r="J179" s="9" t="e">
        <f>VLOOKUP($A:$A,'2-Dünya Çeyrek Yıllar İthalatı'!$A:$G,3,0)</f>
        <v>#N/A</v>
      </c>
      <c r="K179" s="9" t="e">
        <f>VLOOKUP($A:$A,'2-Dünya Çeyrek Yıllar İthalatı'!$A:$G,4,0)</f>
        <v>#N/A</v>
      </c>
      <c r="L179" s="9" t="e">
        <f>VLOOKUP($A:$A,'2-Dünya Çeyrek Yıllar İthalatı'!$A:$G,5,0)</f>
        <v>#N/A</v>
      </c>
      <c r="M179" s="10" t="e">
        <f>VLOOKUP($A:$A,'2-Dünya Çeyrek Yıllar İthalatı'!$A:$G,6,0)</f>
        <v>#N/A</v>
      </c>
      <c r="N179" s="10" t="e">
        <f>VLOOKUP($A:$A,'2-Dünya Çeyrek Yıllar İthalatı'!$A:$G,7,0)</f>
        <v>#N/A</v>
      </c>
      <c r="O179" s="6">
        <f>VLOOKUP($A:$A,'3-Türkiye İhracat Göstergeleri'!$A:$P,2,0)</f>
        <v>0</v>
      </c>
      <c r="P179" s="25">
        <f>VLOOKUP($A:$A,'3-Türkiye İhracat Göstergeleri'!$A:$P,3,0)</f>
        <v>0</v>
      </c>
      <c r="Q179" s="25">
        <f>VLOOKUP($A:$A,'3-Türkiye İhracat Göstergeleri'!$A:$P,4,0)</f>
        <v>0</v>
      </c>
      <c r="R179" s="25">
        <f>VLOOKUP($A:$A,'3-Türkiye İhracat Göstergeleri'!$A:$P,5,0)</f>
        <v>0</v>
      </c>
      <c r="S179" s="25">
        <f>VLOOKUP($A:$A,'3-Türkiye İhracat Göstergeleri'!$A:$P,6,0)</f>
        <v>0</v>
      </c>
      <c r="T179" s="25">
        <f>VLOOKUP($A:$A,'3-Türkiye İhracat Göstergeleri'!$A:$P,7,0)</f>
        <v>0</v>
      </c>
      <c r="U179" s="25">
        <f>VLOOKUP($A:$A,'3-Türkiye İhracat Göstergeleri'!$A:$P,8,0)</f>
        <v>0</v>
      </c>
      <c r="V179" s="25">
        <f>VLOOKUP($A:$A,'3-Türkiye İhracat Göstergeleri'!$A:$P,9,0)</f>
        <v>0</v>
      </c>
      <c r="W179" s="25">
        <f>VLOOKUP($A:$A,'3-Türkiye İhracat Göstergeleri'!$A:$P,10,0)</f>
        <v>0</v>
      </c>
      <c r="X179" s="25">
        <f>VLOOKUP($A:$A,'3-Türkiye İhracat Göstergeleri'!$A:$P,11,0)</f>
        <v>176</v>
      </c>
      <c r="Y179" s="25">
        <f>VLOOKUP($A:$A,'3-Türkiye İhracat Göstergeleri'!$A:$P,12,0)</f>
        <v>3.983127472028487E-4</v>
      </c>
      <c r="Z179" s="25">
        <f>VLOOKUP($A:$A,'3-Türkiye İhracat Göstergeleri'!$A:$P,13,0)</f>
        <v>34</v>
      </c>
      <c r="AA179" s="25">
        <f>VLOOKUP($A:$A,'3-Türkiye İhracat Göstergeleri'!$A:$P,14,0)</f>
        <v>6911</v>
      </c>
      <c r="AB179" s="25">
        <f>VLOOKUP($A:$A,'3-Türkiye İhracat Göstergeleri'!$A:$P,15,0)</f>
        <v>1</v>
      </c>
      <c r="AC179" s="25">
        <f>VLOOKUP($A:$A,'3-Türkiye İhracat Göstergeleri'!$A:$P,16,0)</f>
        <v>5</v>
      </c>
      <c r="AD179" s="41">
        <f>VLOOKUP($A:$A,'4-Dünya İthalat Göstergeleri'!$A:$M,2,0)</f>
        <v>5</v>
      </c>
      <c r="AE179" s="29">
        <f>VLOOKUP($A:$A,'4-Dünya İthalat Göstergeleri'!$A:$M,3,0)</f>
        <v>-5</v>
      </c>
      <c r="AF179" s="41">
        <f>VLOOKUP($A:$A,'4-Dünya İthalat Göstergeleri'!$A:$M,4,0)</f>
        <v>1</v>
      </c>
      <c r="AG179" s="41" t="str">
        <f>VLOOKUP($A:$A,'4-Dünya İthalat Göstergeleri'!$A:$M,5,0)</f>
        <v>Tons</v>
      </c>
      <c r="AH179" s="41">
        <f>VLOOKUP($A:$A,'4-Dünya İthalat Göstergeleri'!$A:$M,6,0)</f>
        <v>5000</v>
      </c>
      <c r="AI179" s="41">
        <f>VLOOKUP($A:$A,'4-Dünya İthalat Göstergeleri'!$A:$M,7,0)</f>
        <v>34</v>
      </c>
      <c r="AJ179" s="41">
        <f>VLOOKUP($A:$A,'4-Dünya İthalat Göstergeleri'!$A:$M,8,0)</f>
        <v>0</v>
      </c>
      <c r="AK179" s="41">
        <f>VLOOKUP($A:$A,'4-Dünya İthalat Göstergeleri'!$A:$M,9,0)</f>
        <v>-4</v>
      </c>
      <c r="AL179" s="41">
        <f>VLOOKUP($A:$A,'4-Dünya İthalat Göstergeleri'!$A:$M,10,0)</f>
        <v>3.983127472028487E-4</v>
      </c>
      <c r="AM179" s="41">
        <f>VLOOKUP($A:$A,'4-Dünya İthalat Göstergeleri'!$A:$M,11,0)</f>
        <v>6911</v>
      </c>
      <c r="AN179" s="41">
        <f>VLOOKUP($A:$A,'4-Dünya İthalat Göstergeleri'!$A:$M,12,0)</f>
        <v>1</v>
      </c>
      <c r="AO179" s="41">
        <f>VLOOKUP($A:$A,'4-Dünya İthalat Göstergeleri'!$A:$M,13,0)</f>
        <v>45386</v>
      </c>
      <c r="AP179" s="9" t="e">
        <f>VLOOKUP($A:$A,'5-Dünya Yıllar İhracatı'!$A:$H,2,0)</f>
        <v>#N/A</v>
      </c>
      <c r="AQ179" s="9" t="e">
        <f>VLOOKUP($A:$A,'5-Dünya Yıllar İhracatı'!$A:$H,3,0)</f>
        <v>#N/A</v>
      </c>
      <c r="AR179" s="9" t="e">
        <f>VLOOKUP($A:$A,'5-Dünya Yıllar İhracatı'!$A:$H,4,0)</f>
        <v>#N/A</v>
      </c>
      <c r="AS179" s="9" t="e">
        <f>VLOOKUP($A:$A,'5-Dünya Yıllar İhracatı'!$A:$H,5,0)</f>
        <v>#N/A</v>
      </c>
      <c r="AT179" s="10" t="e">
        <f>VLOOKUP($A:$A,'5-Dünya Yıllar İhracatı'!$A:$H,6,0)</f>
        <v>#N/A</v>
      </c>
      <c r="AU179" s="10" t="e">
        <f>VLOOKUP($A:$A,'5-Dünya Yıllar İhracatı'!$A:$H,7,0)</f>
        <v>#N/A</v>
      </c>
      <c r="AV179" s="10" t="e">
        <f>VLOOKUP($A:$A,'5-Dünya Yıllar İhracatı'!$A:$H,8,0)</f>
        <v>#N/A</v>
      </c>
      <c r="AW179" s="9" t="e">
        <f>VLOOKUP($A:$A,'6-Türkiye Yıllar İhracatı'!$A:$H,2,0)</f>
        <v>#N/A</v>
      </c>
      <c r="AX179" s="9" t="e">
        <f>VLOOKUP($A:$A,'6-Türkiye Yıllar İhracatı'!$A:$H,3,0)</f>
        <v>#N/A</v>
      </c>
      <c r="AY179" s="9" t="e">
        <f>VLOOKUP($A:$A,'6-Türkiye Yıllar İhracatı'!$A:$H,4,0)</f>
        <v>#N/A</v>
      </c>
      <c r="AZ179" s="9" t="e">
        <f>VLOOKUP($A:$A,'6-Türkiye Yıllar İhracatı'!$A:$H,5,0)</f>
        <v>#N/A</v>
      </c>
      <c r="BA179" s="10" t="e">
        <f>VLOOKUP($A:$A,'6-Türkiye Yıllar İhracatı'!$A:$H,6,0)</f>
        <v>#N/A</v>
      </c>
      <c r="BB179" s="9" t="e">
        <f>VLOOKUP($A:$A,'6-Türkiye Yıllar İhracatı'!$A:$H,7,0)</f>
        <v>#N/A</v>
      </c>
      <c r="BC179" s="10" t="e">
        <f>VLOOKUP($A:$A,'6-Türkiye Yıllar İhracatı'!$A:$H,8,0)</f>
        <v>#N/A</v>
      </c>
      <c r="BD179" s="11" t="e">
        <f>VLOOKUP($A:$A,'7-Türkiye Çeyrek Yıllar İhracat'!$A:$G,2,0)</f>
        <v>#N/A</v>
      </c>
      <c r="BE179" s="11" t="e">
        <f>VLOOKUP($A:$A,'7-Türkiye Çeyrek Yıllar İhracat'!$A:$G,3,0)</f>
        <v>#N/A</v>
      </c>
      <c r="BF179" s="11" t="e">
        <f>VLOOKUP($A:$A,'7-Türkiye Çeyrek Yıllar İhracat'!$A:$G,4,0)</f>
        <v>#N/A</v>
      </c>
      <c r="BG179" s="11" t="e">
        <f>VLOOKUP($A:$A,'7-Türkiye Çeyrek Yıllar İhracat'!$A:$G,5,0)</f>
        <v>#N/A</v>
      </c>
      <c r="BH179" s="12" t="e">
        <f>VLOOKUP($A:$A,'7-Türkiye Çeyrek Yıllar İhracat'!$A:$G,6,0)</f>
        <v>#N/A</v>
      </c>
      <c r="BI179" s="12" t="e">
        <f>VLOOKUP($A:$A,'7-Türkiye Çeyrek Yıllar İhracat'!$A:$G,7,0)</f>
        <v>#N/A</v>
      </c>
      <c r="BJ179" s="9" t="e">
        <f>VLOOKUP($A:$A,'8-Türkiye Yıllar İhracat Birim '!$A:$H,2,0)</f>
        <v>#N/A</v>
      </c>
      <c r="BK179" s="9" t="e">
        <f>VLOOKUP($A:$A,'8-Türkiye Yıllar İhracat Birim '!$A:$H,3,0)</f>
        <v>#N/A</v>
      </c>
      <c r="BL179" s="9" t="e">
        <f>VLOOKUP($A:$A,'8-Türkiye Yıllar İhracat Birim '!$A:$H,4,0)</f>
        <v>#N/A</v>
      </c>
      <c r="BM179" s="9" t="e">
        <f>VLOOKUP($A:$A,'8-Türkiye Yıllar İhracat Birim '!$A:$H,5,0)</f>
        <v>#N/A</v>
      </c>
      <c r="BN179" s="9" t="e">
        <f>VLOOKUP($A:$A,'8-Türkiye Yıllar İhracat Birim '!$A:$H,6,0)</f>
        <v>#N/A</v>
      </c>
      <c r="BO179" s="9" t="e">
        <f>VLOOKUP($A:$A,'8-Türkiye Yıllar İhracat Birim '!$A:$H,7,0)</f>
        <v>#N/A</v>
      </c>
      <c r="BP179" s="10" t="e">
        <f>VLOOKUP($A:$A,'8-Türkiye Yıllar İhracat Birim '!$A:$H,8,0)</f>
        <v>#N/A</v>
      </c>
      <c r="BQ179" s="2">
        <f>VLOOKUP($A:$A,'9-Dünya Yıllar İthaları Birim F'!$A:$N,2,0)</f>
        <v>5000</v>
      </c>
      <c r="BR179" s="2" t="str">
        <f>VLOOKUP($A:$A,'9-Dünya Yıllar İthaları Birim F'!$A:$N,3,0)</f>
        <v>US Dollar/Tons</v>
      </c>
      <c r="BS179" s="2">
        <f>VLOOKUP($A:$A,'9-Dünya Yıllar İthaları Birim F'!$A:$N,4,0)</f>
        <v>9000</v>
      </c>
      <c r="BT179" s="2" t="str">
        <f>VLOOKUP($A:$A,'9-Dünya Yıllar İthaları Birim F'!$A:$N,5,0)</f>
        <v>US Dollar/Tons</v>
      </c>
      <c r="BU179" s="2">
        <f>VLOOKUP($A:$A,'9-Dünya Yıllar İthaları Birim F'!$A:$N,6,0)</f>
        <v>0</v>
      </c>
      <c r="BV179" s="2" t="str">
        <f>VLOOKUP($A:$A,'9-Dünya Yıllar İthaları Birim F'!$A:$N,7,0)</f>
        <v>US Dollar/Tons</v>
      </c>
      <c r="BW179" s="2">
        <f>VLOOKUP($A:$A,'9-Dünya Yıllar İthaları Birim F'!$A:$N,8,0)</f>
        <v>0</v>
      </c>
      <c r="BX179" s="2" t="str">
        <f>VLOOKUP($A:$A,'9-Dünya Yıllar İthaları Birim F'!$A:$N,9,0)</f>
        <v>US Dollar/Tons</v>
      </c>
      <c r="BY179" s="2">
        <f>VLOOKUP($A:$A,'9-Dünya Yıllar İthaları Birim F'!$A:$N,10,0)</f>
        <v>5000</v>
      </c>
      <c r="BZ179" s="2" t="str">
        <f>VLOOKUP($A:$A,'9-Dünya Yıllar İthaları Birim F'!$A:$N,11,0)</f>
        <v>US Dollar/Tons</v>
      </c>
      <c r="CA179" s="2">
        <f>VLOOKUP($A:$A,'9-Dünya Yıllar İthaları Birim F'!$A:$N,12,0)</f>
        <v>5</v>
      </c>
      <c r="CB179" s="2">
        <f>VLOOKUP($A:$A,'9-Dünya Yıllar İthaları Birim F'!$A:$N,13,0)</f>
        <v>1</v>
      </c>
      <c r="CC179" s="2" t="str">
        <f>VLOOKUP($A:$A,'9-Dünya Yıllar İthaları Birim F'!$A:$N,14,0)</f>
        <v>Tons</v>
      </c>
    </row>
    <row r="180" spans="1:81" x14ac:dyDescent="0.3">
      <c r="A180" s="8" t="s">
        <v>189</v>
      </c>
      <c r="B180" s="9">
        <v>16</v>
      </c>
      <c r="C180" s="9">
        <v>13</v>
      </c>
      <c r="D180" s="9">
        <v>2</v>
      </c>
      <c r="E180" s="9">
        <v>65</v>
      </c>
      <c r="F180" s="49">
        <v>4</v>
      </c>
      <c r="G180" s="49">
        <f t="shared" si="4"/>
        <v>-93.84615384615384</v>
      </c>
      <c r="H180" s="49">
        <f t="shared" si="5"/>
        <v>3.1865146699169118E-4</v>
      </c>
      <c r="I180" s="11">
        <f>VLOOKUP($A:$A,'2-Dünya Çeyrek Yıllar İthalatı'!$A:$G,2,0)</f>
        <v>0</v>
      </c>
      <c r="J180" s="11">
        <f>VLOOKUP($A:$A,'2-Dünya Çeyrek Yıllar İthalatı'!$A:$G,3,0)</f>
        <v>2</v>
      </c>
      <c r="K180" s="11">
        <f>VLOOKUP($A:$A,'2-Dünya Çeyrek Yıllar İthalatı'!$A:$G,4,0)</f>
        <v>5</v>
      </c>
      <c r="L180" s="11">
        <f>VLOOKUP($A:$A,'2-Dünya Çeyrek Yıllar İthalatı'!$A:$G,5,0)</f>
        <v>1</v>
      </c>
      <c r="M180" s="12">
        <f>VLOOKUP($A:$A,'2-Dünya Çeyrek Yıllar İthalatı'!$A:$G,6,0)</f>
        <v>0</v>
      </c>
      <c r="N180" s="12">
        <f>VLOOKUP($A:$A,'2-Dünya Çeyrek Yıllar İthalatı'!$A:$G,7,0)</f>
        <v>100</v>
      </c>
      <c r="O180" s="8">
        <f>VLOOKUP($A:$A,'3-Türkiye İhracat Göstergeleri'!$A:$P,2,0)</f>
        <v>0</v>
      </c>
      <c r="P180" s="27">
        <f>VLOOKUP($A:$A,'3-Türkiye İhracat Göstergeleri'!$A:$P,3,0)</f>
        <v>0</v>
      </c>
      <c r="Q180" s="27">
        <f>VLOOKUP($A:$A,'3-Türkiye İhracat Göstergeleri'!$A:$P,4,0)</f>
        <v>0</v>
      </c>
      <c r="R180" s="27">
        <f>VLOOKUP($A:$A,'3-Türkiye İhracat Göstergeleri'!$A:$P,5,0)</f>
        <v>0</v>
      </c>
      <c r="S180" s="27">
        <f>VLOOKUP($A:$A,'3-Türkiye İhracat Göstergeleri'!$A:$P,6,0)</f>
        <v>0</v>
      </c>
      <c r="T180" s="27">
        <f>VLOOKUP($A:$A,'3-Türkiye İhracat Göstergeleri'!$A:$P,7,0)</f>
        <v>0</v>
      </c>
      <c r="U180" s="27">
        <f>VLOOKUP($A:$A,'3-Türkiye İhracat Göstergeleri'!$A:$P,8,0)</f>
        <v>0</v>
      </c>
      <c r="V180" s="27">
        <f>VLOOKUP($A:$A,'3-Türkiye İhracat Göstergeleri'!$A:$P,9,0)</f>
        <v>0</v>
      </c>
      <c r="W180" s="27">
        <f>VLOOKUP($A:$A,'3-Türkiye İhracat Göstergeleri'!$A:$P,10,0)</f>
        <v>0</v>
      </c>
      <c r="X180" s="27">
        <f>VLOOKUP($A:$A,'3-Türkiye İhracat Göstergeleri'!$A:$P,11,0)</f>
        <v>177</v>
      </c>
      <c r="Y180" s="27">
        <f>VLOOKUP($A:$A,'3-Türkiye İhracat Göstergeleri'!$A:$P,12,0)</f>
        <v>3.1865019776227901E-4</v>
      </c>
      <c r="Z180" s="27">
        <f>VLOOKUP($A:$A,'3-Türkiye İhracat Göstergeleri'!$A:$P,13,0)</f>
        <v>-10</v>
      </c>
      <c r="AA180" s="27">
        <f>VLOOKUP($A:$A,'3-Türkiye İhracat Göstergeleri'!$A:$P,14,0)</f>
        <v>1472</v>
      </c>
      <c r="AB180" s="27" t="str">
        <f>VLOOKUP($A:$A,'3-Türkiye İhracat Göstergeleri'!$A:$P,15,0)</f>
        <v>0.5</v>
      </c>
      <c r="AC180" s="27">
        <f>VLOOKUP($A:$A,'3-Türkiye İhracat Göstergeleri'!$A:$P,16,0)</f>
        <v>5</v>
      </c>
      <c r="AD180" s="27">
        <f>VLOOKUP($A:$A,'4-Dünya İthalat Göstergeleri'!$A:$M,2,0)</f>
        <v>4</v>
      </c>
      <c r="AE180" s="28">
        <f>VLOOKUP($A:$A,'4-Dünya İthalat Göstergeleri'!$A:$M,3,0)</f>
        <v>-4</v>
      </c>
      <c r="AF180" s="27">
        <f>VLOOKUP($A:$A,'4-Dünya İthalat Göstergeleri'!$A:$M,4,0)</f>
        <v>1</v>
      </c>
      <c r="AG180" s="27" t="str">
        <f>VLOOKUP($A:$A,'4-Dünya İthalat Göstergeleri'!$A:$M,5,0)</f>
        <v>Tons</v>
      </c>
      <c r="AH180" s="27">
        <f>VLOOKUP($A:$A,'4-Dünya İthalat Göstergeleri'!$A:$M,6,0)</f>
        <v>4000</v>
      </c>
      <c r="AI180" s="27">
        <f>VLOOKUP($A:$A,'4-Dünya İthalat Göstergeleri'!$A:$M,7,0)</f>
        <v>-10</v>
      </c>
      <c r="AJ180" s="27">
        <f>VLOOKUP($A:$A,'4-Dünya İthalat Göstergeleri'!$A:$M,8,0)</f>
        <v>-33</v>
      </c>
      <c r="AK180" s="27">
        <f>VLOOKUP($A:$A,'4-Dünya İthalat Göstergeleri'!$A:$M,9,0)</f>
        <v>-94</v>
      </c>
      <c r="AL180" s="27">
        <f>VLOOKUP($A:$A,'4-Dünya İthalat Göstergeleri'!$A:$M,10,0)</f>
        <v>3.1865019776227901E-4</v>
      </c>
      <c r="AM180" s="27">
        <f>VLOOKUP($A:$A,'4-Dünya İthalat Göstergeleri'!$A:$M,11,0)</f>
        <v>1472</v>
      </c>
      <c r="AN180" s="27" t="str">
        <f>VLOOKUP($A:$A,'4-Dünya İthalat Göstergeleri'!$A:$M,12,0)</f>
        <v>0.5</v>
      </c>
      <c r="AO180" s="27">
        <f>VLOOKUP($A:$A,'4-Dünya İthalat Göstergeleri'!$A:$M,13,0)</f>
        <v>45386</v>
      </c>
      <c r="AP180" s="11" t="e">
        <f>VLOOKUP($A:$A,'5-Dünya Yıllar İhracatı'!$A:$H,2,0)</f>
        <v>#N/A</v>
      </c>
      <c r="AQ180" s="11" t="e">
        <f>VLOOKUP($A:$A,'5-Dünya Yıllar İhracatı'!$A:$H,3,0)</f>
        <v>#N/A</v>
      </c>
      <c r="AR180" s="11" t="e">
        <f>VLOOKUP($A:$A,'5-Dünya Yıllar İhracatı'!$A:$H,4,0)</f>
        <v>#N/A</v>
      </c>
      <c r="AS180" s="11" t="e">
        <f>VLOOKUP($A:$A,'5-Dünya Yıllar İhracatı'!$A:$H,5,0)</f>
        <v>#N/A</v>
      </c>
      <c r="AT180" s="12" t="e">
        <f>VLOOKUP($A:$A,'5-Dünya Yıllar İhracatı'!$A:$H,6,0)</f>
        <v>#N/A</v>
      </c>
      <c r="AU180" s="12" t="e">
        <f>VLOOKUP($A:$A,'5-Dünya Yıllar İhracatı'!$A:$H,7,0)</f>
        <v>#N/A</v>
      </c>
      <c r="AV180" s="12" t="e">
        <f>VLOOKUP($A:$A,'5-Dünya Yıllar İhracatı'!$A:$H,8,0)</f>
        <v>#N/A</v>
      </c>
      <c r="AW180" s="11" t="e">
        <f>VLOOKUP($A:$A,'6-Türkiye Yıllar İhracatı'!$A:$H,2,0)</f>
        <v>#N/A</v>
      </c>
      <c r="AX180" s="11" t="e">
        <f>VLOOKUP($A:$A,'6-Türkiye Yıllar İhracatı'!$A:$H,3,0)</f>
        <v>#N/A</v>
      </c>
      <c r="AY180" s="11" t="e">
        <f>VLOOKUP($A:$A,'6-Türkiye Yıllar İhracatı'!$A:$H,4,0)</f>
        <v>#N/A</v>
      </c>
      <c r="AZ180" s="11" t="e">
        <f>VLOOKUP($A:$A,'6-Türkiye Yıllar İhracatı'!$A:$H,5,0)</f>
        <v>#N/A</v>
      </c>
      <c r="BA180" s="12" t="e">
        <f>VLOOKUP($A:$A,'6-Türkiye Yıllar İhracatı'!$A:$H,6,0)</f>
        <v>#N/A</v>
      </c>
      <c r="BB180" s="11" t="e">
        <f>VLOOKUP($A:$A,'6-Türkiye Yıllar İhracatı'!$A:$H,7,0)</f>
        <v>#N/A</v>
      </c>
      <c r="BC180" s="12" t="e">
        <f>VLOOKUP($A:$A,'6-Türkiye Yıllar İhracatı'!$A:$H,8,0)</f>
        <v>#N/A</v>
      </c>
      <c r="BD180" s="9" t="e">
        <f>VLOOKUP($A:$A,'7-Türkiye Çeyrek Yıllar İhracat'!$A:$G,2,0)</f>
        <v>#N/A</v>
      </c>
      <c r="BE180" s="9" t="e">
        <f>VLOOKUP($A:$A,'7-Türkiye Çeyrek Yıllar İhracat'!$A:$G,3,0)</f>
        <v>#N/A</v>
      </c>
      <c r="BF180" s="9" t="e">
        <f>VLOOKUP($A:$A,'7-Türkiye Çeyrek Yıllar İhracat'!$A:$G,4,0)</f>
        <v>#N/A</v>
      </c>
      <c r="BG180" s="9" t="e">
        <f>VLOOKUP($A:$A,'7-Türkiye Çeyrek Yıllar İhracat'!$A:$G,5,0)</f>
        <v>#N/A</v>
      </c>
      <c r="BH180" s="10" t="e">
        <f>VLOOKUP($A:$A,'7-Türkiye Çeyrek Yıllar İhracat'!$A:$G,6,0)</f>
        <v>#N/A</v>
      </c>
      <c r="BI180" s="12" t="e">
        <f>VLOOKUP($A:$A,'7-Türkiye Çeyrek Yıllar İhracat'!$A:$G,7,0)</f>
        <v>#N/A</v>
      </c>
      <c r="BJ180" s="11" t="e">
        <f>VLOOKUP($A:$A,'8-Türkiye Yıllar İhracat Birim '!$A:$H,2,0)</f>
        <v>#N/A</v>
      </c>
      <c r="BK180" s="11" t="e">
        <f>VLOOKUP($A:$A,'8-Türkiye Yıllar İhracat Birim '!$A:$H,3,0)</f>
        <v>#N/A</v>
      </c>
      <c r="BL180" s="11" t="e">
        <f>VLOOKUP($A:$A,'8-Türkiye Yıllar İhracat Birim '!$A:$H,4,0)</f>
        <v>#N/A</v>
      </c>
      <c r="BM180" s="11" t="e">
        <f>VLOOKUP($A:$A,'8-Türkiye Yıllar İhracat Birim '!$A:$H,5,0)</f>
        <v>#N/A</v>
      </c>
      <c r="BN180" s="11" t="e">
        <f>VLOOKUP($A:$A,'8-Türkiye Yıllar İhracat Birim '!$A:$H,6,0)</f>
        <v>#N/A</v>
      </c>
      <c r="BO180" s="11" t="e">
        <f>VLOOKUP($A:$A,'8-Türkiye Yıllar İhracat Birim '!$A:$H,7,0)</f>
        <v>#N/A</v>
      </c>
      <c r="BP180" s="12" t="e">
        <f>VLOOKUP($A:$A,'8-Türkiye Yıllar İhracat Birim '!$A:$H,8,0)</f>
        <v>#N/A</v>
      </c>
      <c r="BQ180" s="2">
        <f>VLOOKUP($A:$A,'9-Dünya Yıllar İthaları Birim F'!$A:$N,2,0)</f>
        <v>3200</v>
      </c>
      <c r="BR180" s="2" t="str">
        <f>VLOOKUP($A:$A,'9-Dünya Yıllar İthaları Birim F'!$A:$N,3,0)</f>
        <v>US Dollar/Tons</v>
      </c>
      <c r="BS180" s="2">
        <f>VLOOKUP($A:$A,'9-Dünya Yıllar İthaları Birim F'!$A:$N,4,0)</f>
        <v>6500</v>
      </c>
      <c r="BT180" s="2" t="str">
        <f>VLOOKUP($A:$A,'9-Dünya Yıllar İthaları Birim F'!$A:$N,5,0)</f>
        <v>US Dollar/Tons</v>
      </c>
      <c r="BU180" s="2">
        <f>VLOOKUP($A:$A,'9-Dünya Yıllar İthaları Birim F'!$A:$N,6,0)</f>
        <v>0</v>
      </c>
      <c r="BV180" s="2" t="str">
        <f>VLOOKUP($A:$A,'9-Dünya Yıllar İthaları Birim F'!$A:$N,7,0)</f>
        <v>US Dollar/Tons</v>
      </c>
      <c r="BW180" s="2">
        <f>VLOOKUP($A:$A,'9-Dünya Yıllar İthaları Birim F'!$A:$N,8,0)</f>
        <v>4643</v>
      </c>
      <c r="BX180" s="2" t="str">
        <f>VLOOKUP($A:$A,'9-Dünya Yıllar İthaları Birim F'!$A:$N,9,0)</f>
        <v>US Dollar/Tons</v>
      </c>
      <c r="BY180" s="2">
        <f>VLOOKUP($A:$A,'9-Dünya Yıllar İthaları Birim F'!$A:$N,10,0)</f>
        <v>4000</v>
      </c>
      <c r="BZ180" s="2" t="str">
        <f>VLOOKUP($A:$A,'9-Dünya Yıllar İthaları Birim F'!$A:$N,11,0)</f>
        <v>US Dollar/Tons</v>
      </c>
      <c r="CA180" s="2">
        <f>VLOOKUP($A:$A,'9-Dünya Yıllar İthaları Birim F'!$A:$N,12,0)</f>
        <v>4</v>
      </c>
      <c r="CB180" s="2">
        <f>VLOOKUP($A:$A,'9-Dünya Yıllar İthaları Birim F'!$A:$N,13,0)</f>
        <v>1</v>
      </c>
      <c r="CC180" s="2" t="str">
        <f>VLOOKUP($A:$A,'9-Dünya Yıllar İthaları Birim F'!$A:$N,14,0)</f>
        <v>Tons</v>
      </c>
    </row>
    <row r="181" spans="1:81" x14ac:dyDescent="0.3">
      <c r="A181" s="6" t="s">
        <v>190</v>
      </c>
      <c r="B181" s="11">
        <v>118</v>
      </c>
      <c r="C181" s="11">
        <v>33</v>
      </c>
      <c r="D181" s="11">
        <v>257</v>
      </c>
      <c r="E181" s="11">
        <v>51</v>
      </c>
      <c r="F181" s="50">
        <v>3</v>
      </c>
      <c r="G181" s="50">
        <f t="shared" si="4"/>
        <v>-94.117647058823522</v>
      </c>
      <c r="H181" s="50">
        <f t="shared" si="5"/>
        <v>2.3898860024376835E-4</v>
      </c>
      <c r="I181" s="9">
        <f>VLOOKUP($A:$A,'2-Dünya Çeyrek Yıllar İthalatı'!$A:$G,2,0)</f>
        <v>0</v>
      </c>
      <c r="J181" s="9">
        <f>VLOOKUP($A:$A,'2-Dünya Çeyrek Yıllar İthalatı'!$A:$G,3,0)</f>
        <v>0</v>
      </c>
      <c r="K181" s="9">
        <f>VLOOKUP($A:$A,'2-Dünya Çeyrek Yıllar İthalatı'!$A:$G,4,0)</f>
        <v>5</v>
      </c>
      <c r="L181" s="9">
        <f>VLOOKUP($A:$A,'2-Dünya Çeyrek Yıllar İthalatı'!$A:$G,5,0)</f>
        <v>0</v>
      </c>
      <c r="M181" s="10">
        <f>VLOOKUP($A:$A,'2-Dünya Çeyrek Yıllar İthalatı'!$A:$G,6,0)</f>
        <v>0</v>
      </c>
      <c r="N181" s="10">
        <f>VLOOKUP($A:$A,'2-Dünya Çeyrek Yıllar İthalatı'!$A:$G,7,0)</f>
        <v>100</v>
      </c>
      <c r="O181" s="6">
        <f>VLOOKUP($A:$A,'3-Türkiye İhracat Göstergeleri'!$A:$P,2,0)</f>
        <v>0</v>
      </c>
      <c r="P181" s="25">
        <f>VLOOKUP($A:$A,'3-Türkiye İhracat Göstergeleri'!$A:$P,3,0)</f>
        <v>0</v>
      </c>
      <c r="Q181" s="25">
        <f>VLOOKUP($A:$A,'3-Türkiye İhracat Göstergeleri'!$A:$P,4,0)</f>
        <v>0</v>
      </c>
      <c r="R181" s="25">
        <f>VLOOKUP($A:$A,'3-Türkiye İhracat Göstergeleri'!$A:$P,5,0)</f>
        <v>0</v>
      </c>
      <c r="S181" s="25">
        <f>VLOOKUP($A:$A,'3-Türkiye İhracat Göstergeleri'!$A:$P,6,0)</f>
        <v>0</v>
      </c>
      <c r="T181" s="25">
        <f>VLOOKUP($A:$A,'3-Türkiye İhracat Göstergeleri'!$A:$P,7,0)</f>
        <v>0</v>
      </c>
      <c r="U181" s="25">
        <f>VLOOKUP($A:$A,'3-Türkiye İhracat Göstergeleri'!$A:$P,8,0)</f>
        <v>0</v>
      </c>
      <c r="V181" s="25">
        <f>VLOOKUP($A:$A,'3-Türkiye İhracat Göstergeleri'!$A:$P,9,0)</f>
        <v>0</v>
      </c>
      <c r="W181" s="25">
        <f>VLOOKUP($A:$A,'3-Türkiye İhracat Göstergeleri'!$A:$P,10,0)</f>
        <v>0</v>
      </c>
      <c r="X181" s="25">
        <f>VLOOKUP($A:$A,'3-Türkiye İhracat Göstergeleri'!$A:$P,11,0)</f>
        <v>180</v>
      </c>
      <c r="Y181" s="25">
        <f>VLOOKUP($A:$A,'3-Türkiye İhracat Göstergeleri'!$A:$P,12,0)</f>
        <v>2.3898764832170925E-4</v>
      </c>
      <c r="Z181" s="25">
        <f>VLOOKUP($A:$A,'3-Türkiye İhracat Göstergeleri'!$A:$P,13,0)</f>
        <v>-51</v>
      </c>
      <c r="AA181" s="25">
        <f>VLOOKUP($A:$A,'3-Türkiye İhracat Göstergeleri'!$A:$P,14,0)</f>
        <v>5608</v>
      </c>
      <c r="AB181" s="25">
        <f>VLOOKUP($A:$A,'3-Türkiye İhracat Göstergeleri'!$A:$P,15,0)</f>
        <v>1</v>
      </c>
      <c r="AC181" s="25">
        <f>VLOOKUP($A:$A,'3-Türkiye İhracat Göstergeleri'!$A:$P,16,0)</f>
        <v>10</v>
      </c>
      <c r="AD181" s="25">
        <f>VLOOKUP($A:$A,'4-Dünya İthalat Göstergeleri'!$A:$M,2,0)</f>
        <v>3</v>
      </c>
      <c r="AE181" s="29">
        <f>VLOOKUP($A:$A,'4-Dünya İthalat Göstergeleri'!$A:$M,3,0)</f>
        <v>-3</v>
      </c>
      <c r="AF181" s="25">
        <f>VLOOKUP($A:$A,'4-Dünya İthalat Göstergeleri'!$A:$M,4,0)</f>
        <v>0</v>
      </c>
      <c r="AG181" s="25" t="str">
        <f>VLOOKUP($A:$A,'4-Dünya İthalat Göstergeleri'!$A:$M,5,0)</f>
        <v>Tons</v>
      </c>
      <c r="AH181" s="25">
        <f>VLOOKUP($A:$A,'4-Dünya İthalat Göstergeleri'!$A:$M,6,0)</f>
        <v>0</v>
      </c>
      <c r="AI181" s="25">
        <f>VLOOKUP($A:$A,'4-Dünya İthalat Göstergeleri'!$A:$M,7,0)</f>
        <v>-51</v>
      </c>
      <c r="AJ181" s="25">
        <f>VLOOKUP($A:$A,'4-Dünya İthalat Göstergeleri'!$A:$M,8,0)</f>
        <v>0</v>
      </c>
      <c r="AK181" s="25">
        <f>VLOOKUP($A:$A,'4-Dünya İthalat Göstergeleri'!$A:$M,9,0)</f>
        <v>-94</v>
      </c>
      <c r="AL181" s="25">
        <f>VLOOKUP($A:$A,'4-Dünya İthalat Göstergeleri'!$A:$M,10,0)</f>
        <v>2.3898764832170925E-4</v>
      </c>
      <c r="AM181" s="25">
        <f>VLOOKUP($A:$A,'4-Dünya İthalat Göstergeleri'!$A:$M,11,0)</f>
        <v>5608</v>
      </c>
      <c r="AN181" s="25">
        <f>VLOOKUP($A:$A,'4-Dünya İthalat Göstergeleri'!$A:$M,12,0)</f>
        <v>1</v>
      </c>
      <c r="AO181" s="25">
        <f>VLOOKUP($A:$A,'4-Dünya İthalat Göstergeleri'!$A:$M,13,0)</f>
        <v>45390</v>
      </c>
      <c r="AP181" s="9">
        <f>VLOOKUP($A:$A,'5-Dünya Yıllar İhracatı'!$A:$H,2,0)</f>
        <v>103</v>
      </c>
      <c r="AQ181" s="9">
        <f>VLOOKUP($A:$A,'5-Dünya Yıllar İhracatı'!$A:$H,3,0)</f>
        <v>35</v>
      </c>
      <c r="AR181" s="9">
        <f>VLOOKUP($A:$A,'5-Dünya Yıllar İhracatı'!$A:$H,4,0)</f>
        <v>0</v>
      </c>
      <c r="AS181" s="9">
        <f>VLOOKUP($A:$A,'5-Dünya Yıllar İhracatı'!$A:$H,5,0)</f>
        <v>0</v>
      </c>
      <c r="AT181" s="10">
        <f>VLOOKUP($A:$A,'5-Dünya Yıllar İhracatı'!$A:$H,6,0)</f>
        <v>0</v>
      </c>
      <c r="AU181" s="10">
        <f>VLOOKUP($A:$A,'5-Dünya Yıllar İhracatı'!$A:$H,7,0)</f>
        <v>100</v>
      </c>
      <c r="AV181" s="10">
        <f>VLOOKUP($A:$A,'5-Dünya Yıllar İhracatı'!$A:$H,8,0)</f>
        <v>0</v>
      </c>
      <c r="AW181" s="9" t="e">
        <f>VLOOKUP($A:$A,'6-Türkiye Yıllar İhracatı'!$A:$H,2,0)</f>
        <v>#N/A</v>
      </c>
      <c r="AX181" s="9" t="e">
        <f>VLOOKUP($A:$A,'6-Türkiye Yıllar İhracatı'!$A:$H,3,0)</f>
        <v>#N/A</v>
      </c>
      <c r="AY181" s="9" t="e">
        <f>VLOOKUP($A:$A,'6-Türkiye Yıllar İhracatı'!$A:$H,4,0)</f>
        <v>#N/A</v>
      </c>
      <c r="AZ181" s="9" t="e">
        <f>VLOOKUP($A:$A,'6-Türkiye Yıllar İhracatı'!$A:$H,5,0)</f>
        <v>#N/A</v>
      </c>
      <c r="BA181" s="10" t="e">
        <f>VLOOKUP($A:$A,'6-Türkiye Yıllar İhracatı'!$A:$H,6,0)</f>
        <v>#N/A</v>
      </c>
      <c r="BB181" s="9" t="e">
        <f>VLOOKUP($A:$A,'6-Türkiye Yıllar İhracatı'!$A:$H,7,0)</f>
        <v>#N/A</v>
      </c>
      <c r="BC181" s="10" t="e">
        <f>VLOOKUP($A:$A,'6-Türkiye Yıllar İhracatı'!$A:$H,8,0)</f>
        <v>#N/A</v>
      </c>
      <c r="BD181" s="11" t="e">
        <f>VLOOKUP($A:$A,'7-Türkiye Çeyrek Yıllar İhracat'!$A:$G,2,0)</f>
        <v>#N/A</v>
      </c>
      <c r="BE181" s="11" t="e">
        <f>VLOOKUP($A:$A,'7-Türkiye Çeyrek Yıllar İhracat'!$A:$G,3,0)</f>
        <v>#N/A</v>
      </c>
      <c r="BF181" s="11" t="e">
        <f>VLOOKUP($A:$A,'7-Türkiye Çeyrek Yıllar İhracat'!$A:$G,4,0)</f>
        <v>#N/A</v>
      </c>
      <c r="BG181" s="11" t="e">
        <f>VLOOKUP($A:$A,'7-Türkiye Çeyrek Yıllar İhracat'!$A:$G,5,0)</f>
        <v>#N/A</v>
      </c>
      <c r="BH181" s="12" t="e">
        <f>VLOOKUP($A:$A,'7-Türkiye Çeyrek Yıllar İhracat'!$A:$G,6,0)</f>
        <v>#N/A</v>
      </c>
      <c r="BI181" s="12" t="e">
        <f>VLOOKUP($A:$A,'7-Türkiye Çeyrek Yıllar İhracat'!$A:$G,7,0)</f>
        <v>#N/A</v>
      </c>
      <c r="BJ181" s="9" t="e">
        <f>VLOOKUP($A:$A,'8-Türkiye Yıllar İhracat Birim '!$A:$H,2,0)</f>
        <v>#N/A</v>
      </c>
      <c r="BK181" s="9" t="e">
        <f>VLOOKUP($A:$A,'8-Türkiye Yıllar İhracat Birim '!$A:$H,3,0)</f>
        <v>#N/A</v>
      </c>
      <c r="BL181" s="9" t="e">
        <f>VLOOKUP($A:$A,'8-Türkiye Yıllar İhracat Birim '!$A:$H,4,0)</f>
        <v>#N/A</v>
      </c>
      <c r="BM181" s="9" t="e">
        <f>VLOOKUP($A:$A,'8-Türkiye Yıllar İhracat Birim '!$A:$H,5,0)</f>
        <v>#N/A</v>
      </c>
      <c r="BN181" s="9" t="e">
        <f>VLOOKUP($A:$A,'8-Türkiye Yıllar İhracat Birim '!$A:$H,6,0)</f>
        <v>#N/A</v>
      </c>
      <c r="BO181" s="9" t="e">
        <f>VLOOKUP($A:$A,'8-Türkiye Yıllar İhracat Birim '!$A:$H,7,0)</f>
        <v>#N/A</v>
      </c>
      <c r="BP181" s="10" t="e">
        <f>VLOOKUP($A:$A,'8-Türkiye Yıllar İhracat Birim '!$A:$H,8,0)</f>
        <v>#N/A</v>
      </c>
      <c r="BQ181" s="2">
        <f>VLOOKUP($A:$A,'9-Dünya Yıllar İthaları Birim F'!$A:$N,2,0)</f>
        <v>3933</v>
      </c>
      <c r="BR181" s="2" t="str">
        <f>VLOOKUP($A:$A,'9-Dünya Yıllar İthaları Birim F'!$A:$N,3,0)</f>
        <v>US Dollar/Tons</v>
      </c>
      <c r="BS181" s="2">
        <f>VLOOKUP($A:$A,'9-Dünya Yıllar İthaları Birim F'!$A:$N,4,0)</f>
        <v>5500</v>
      </c>
      <c r="BT181" s="2" t="str">
        <f>VLOOKUP($A:$A,'9-Dünya Yıllar İthaları Birim F'!$A:$N,5,0)</f>
        <v>US Dollar/Tons</v>
      </c>
      <c r="BU181" s="2">
        <f>VLOOKUP($A:$A,'9-Dünya Yıllar İthaları Birim F'!$A:$N,6,0)</f>
        <v>14278</v>
      </c>
      <c r="BV181" s="2" t="str">
        <f>VLOOKUP($A:$A,'9-Dünya Yıllar İthaları Birim F'!$A:$N,7,0)</f>
        <v>US Dollar/Tons</v>
      </c>
      <c r="BW181" s="2">
        <f>VLOOKUP($A:$A,'9-Dünya Yıllar İthaları Birim F'!$A:$N,8,0)</f>
        <v>7286</v>
      </c>
      <c r="BX181" s="2" t="str">
        <f>VLOOKUP($A:$A,'9-Dünya Yıllar İthaları Birim F'!$A:$N,9,0)</f>
        <v>US Dollar/Tons</v>
      </c>
      <c r="BY181" s="2">
        <f>VLOOKUP($A:$A,'9-Dünya Yıllar İthaları Birim F'!$A:$N,10,0)</f>
        <v>0</v>
      </c>
      <c r="BZ181" s="2" t="str">
        <f>VLOOKUP($A:$A,'9-Dünya Yıllar İthaları Birim F'!$A:$N,11,0)</f>
        <v>US Dollar/Tons</v>
      </c>
      <c r="CA181" s="2">
        <f>VLOOKUP($A:$A,'9-Dünya Yıllar İthaları Birim F'!$A:$N,12,0)</f>
        <v>3</v>
      </c>
      <c r="CB181" s="2">
        <f>VLOOKUP($A:$A,'9-Dünya Yıllar İthaları Birim F'!$A:$N,13,0)</f>
        <v>0</v>
      </c>
      <c r="CC181" s="2" t="str">
        <f>VLOOKUP($A:$A,'9-Dünya Yıllar İthaları Birim F'!$A:$N,14,0)</f>
        <v>Tons</v>
      </c>
    </row>
    <row r="182" spans="1:81" x14ac:dyDescent="0.3">
      <c r="A182" s="8" t="s">
        <v>191</v>
      </c>
      <c r="B182" s="9">
        <v>34</v>
      </c>
      <c r="C182" s="9">
        <v>373</v>
      </c>
      <c r="D182" s="9">
        <v>1</v>
      </c>
      <c r="E182" s="9">
        <v>24</v>
      </c>
      <c r="F182" s="49">
        <v>3</v>
      </c>
      <c r="G182" s="49">
        <f t="shared" si="4"/>
        <v>-87.5</v>
      </c>
      <c r="H182" s="49">
        <f t="shared" si="5"/>
        <v>2.3898860024376835E-4</v>
      </c>
      <c r="I182" s="11">
        <f>VLOOKUP($A:$A,'2-Dünya Çeyrek Yıllar İthalatı'!$A:$G,2,0)</f>
        <v>1</v>
      </c>
      <c r="J182" s="11">
        <f>VLOOKUP($A:$A,'2-Dünya Çeyrek Yıllar İthalatı'!$A:$G,3,0)</f>
        <v>1</v>
      </c>
      <c r="K182" s="11">
        <f>VLOOKUP($A:$A,'2-Dünya Çeyrek Yıllar İthalatı'!$A:$G,4,0)</f>
        <v>0</v>
      </c>
      <c r="L182" s="11">
        <f>VLOOKUP($A:$A,'2-Dünya Çeyrek Yıllar İthalatı'!$A:$G,5,0)</f>
        <v>1</v>
      </c>
      <c r="M182" s="12">
        <f>VLOOKUP($A:$A,'2-Dünya Çeyrek Yıllar İthalatı'!$A:$G,6,0)</f>
        <v>0</v>
      </c>
      <c r="N182" s="12">
        <f>VLOOKUP($A:$A,'2-Dünya Çeyrek Yıllar İthalatı'!$A:$G,7,0)</f>
        <v>-100</v>
      </c>
      <c r="O182" s="8">
        <f>VLOOKUP($A:$A,'3-Türkiye İhracat Göstergeleri'!$A:$P,2,0)</f>
        <v>0</v>
      </c>
      <c r="P182" s="27">
        <f>VLOOKUP($A:$A,'3-Türkiye İhracat Göstergeleri'!$A:$P,3,0)</f>
        <v>0</v>
      </c>
      <c r="Q182" s="27">
        <f>VLOOKUP($A:$A,'3-Türkiye İhracat Göstergeleri'!$A:$P,4,0)</f>
        <v>0</v>
      </c>
      <c r="R182" s="27">
        <f>VLOOKUP($A:$A,'3-Türkiye İhracat Göstergeleri'!$A:$P,5,0)</f>
        <v>0</v>
      </c>
      <c r="S182" s="27">
        <f>VLOOKUP($A:$A,'3-Türkiye İhracat Göstergeleri'!$A:$P,6,0)</f>
        <v>0</v>
      </c>
      <c r="T182" s="27">
        <f>VLOOKUP($A:$A,'3-Türkiye İhracat Göstergeleri'!$A:$P,7,0)</f>
        <v>0</v>
      </c>
      <c r="U182" s="27">
        <f>VLOOKUP($A:$A,'3-Türkiye İhracat Göstergeleri'!$A:$P,8,0)</f>
        <v>0</v>
      </c>
      <c r="V182" s="27">
        <f>VLOOKUP($A:$A,'3-Türkiye İhracat Göstergeleri'!$A:$P,9,0)</f>
        <v>0</v>
      </c>
      <c r="W182" s="27">
        <f>VLOOKUP($A:$A,'3-Türkiye İhracat Göstergeleri'!$A:$P,10,0)</f>
        <v>0</v>
      </c>
      <c r="X182" s="27">
        <f>VLOOKUP($A:$A,'3-Türkiye İhracat Göstergeleri'!$A:$P,11,0)</f>
        <v>178</v>
      </c>
      <c r="Y182" s="27">
        <f>VLOOKUP($A:$A,'3-Türkiye İhracat Göstergeleri'!$A:$P,12,0)</f>
        <v>2.3898764832170925E-4</v>
      </c>
      <c r="Z182" s="27">
        <f>VLOOKUP($A:$A,'3-Türkiye İhracat Göstergeleri'!$A:$P,13,0)</f>
        <v>-52</v>
      </c>
      <c r="AA182" s="27">
        <f>VLOOKUP($A:$A,'3-Türkiye İhracat Göstergeleri'!$A:$P,14,0)</f>
        <v>5818</v>
      </c>
      <c r="AB182" s="27" t="str">
        <f>VLOOKUP($A:$A,'3-Türkiye İhracat Göstergeleri'!$A:$P,15,0)</f>
        <v>0.5</v>
      </c>
      <c r="AC182" s="27">
        <f>VLOOKUP($A:$A,'3-Türkiye İhracat Göstergeleri'!$A:$P,16,0)</f>
        <v>20</v>
      </c>
      <c r="AD182" s="27">
        <f>VLOOKUP($A:$A,'4-Dünya İthalat Göstergeleri'!$A:$M,2,0)</f>
        <v>3</v>
      </c>
      <c r="AE182" s="28">
        <f>VLOOKUP($A:$A,'4-Dünya İthalat Göstergeleri'!$A:$M,3,0)</f>
        <v>-3</v>
      </c>
      <c r="AF182" s="27">
        <f>VLOOKUP($A:$A,'4-Dünya İthalat Göstergeleri'!$A:$M,4,0)</f>
        <v>2</v>
      </c>
      <c r="AG182" s="27" t="str">
        <f>VLOOKUP($A:$A,'4-Dünya İthalat Göstergeleri'!$A:$M,5,0)</f>
        <v>Tons</v>
      </c>
      <c r="AH182" s="27">
        <f>VLOOKUP($A:$A,'4-Dünya İthalat Göstergeleri'!$A:$M,6,0)</f>
        <v>1500</v>
      </c>
      <c r="AI182" s="27">
        <f>VLOOKUP($A:$A,'4-Dünya İthalat Göstergeleri'!$A:$M,7,0)</f>
        <v>-52</v>
      </c>
      <c r="AJ182" s="27">
        <f>VLOOKUP($A:$A,'4-Dünya İthalat Göstergeleri'!$A:$M,8,0)</f>
        <v>-41</v>
      </c>
      <c r="AK182" s="27">
        <f>VLOOKUP($A:$A,'4-Dünya İthalat Göstergeleri'!$A:$M,9,0)</f>
        <v>-85</v>
      </c>
      <c r="AL182" s="27">
        <f>VLOOKUP($A:$A,'4-Dünya İthalat Göstergeleri'!$A:$M,10,0)</f>
        <v>2.3898764832170925E-4</v>
      </c>
      <c r="AM182" s="27">
        <f>VLOOKUP($A:$A,'4-Dünya İthalat Göstergeleri'!$A:$M,11,0)</f>
        <v>5818</v>
      </c>
      <c r="AN182" s="27" t="str">
        <f>VLOOKUP($A:$A,'4-Dünya İthalat Göstergeleri'!$A:$M,12,0)</f>
        <v>0.5</v>
      </c>
      <c r="AO182" s="27">
        <f>VLOOKUP($A:$A,'4-Dünya İthalat Göstergeleri'!$A:$M,13,0)</f>
        <v>45522</v>
      </c>
      <c r="AP182" s="11" t="e">
        <f>VLOOKUP($A:$A,'5-Dünya Yıllar İhracatı'!$A:$H,2,0)</f>
        <v>#N/A</v>
      </c>
      <c r="AQ182" s="11" t="e">
        <f>VLOOKUP($A:$A,'5-Dünya Yıllar İhracatı'!$A:$H,3,0)</f>
        <v>#N/A</v>
      </c>
      <c r="AR182" s="11" t="e">
        <f>VLOOKUP($A:$A,'5-Dünya Yıllar İhracatı'!$A:$H,4,0)</f>
        <v>#N/A</v>
      </c>
      <c r="AS182" s="11" t="e">
        <f>VLOOKUP($A:$A,'5-Dünya Yıllar İhracatı'!$A:$H,5,0)</f>
        <v>#N/A</v>
      </c>
      <c r="AT182" s="12" t="e">
        <f>VLOOKUP($A:$A,'5-Dünya Yıllar İhracatı'!$A:$H,6,0)</f>
        <v>#N/A</v>
      </c>
      <c r="AU182" s="12" t="e">
        <f>VLOOKUP($A:$A,'5-Dünya Yıllar İhracatı'!$A:$H,7,0)</f>
        <v>#N/A</v>
      </c>
      <c r="AV182" s="12" t="e">
        <f>VLOOKUP($A:$A,'5-Dünya Yıllar İhracatı'!$A:$H,8,0)</f>
        <v>#N/A</v>
      </c>
      <c r="AW182" s="11">
        <f>VLOOKUP($A:$A,'6-Türkiye Yıllar İhracatı'!$A:$H,2,0)</f>
        <v>5</v>
      </c>
      <c r="AX182" s="11">
        <f>VLOOKUP($A:$A,'6-Türkiye Yıllar İhracatı'!$A:$H,3,0)</f>
        <v>0</v>
      </c>
      <c r="AY182" s="11">
        <f>VLOOKUP($A:$A,'6-Türkiye Yıllar İhracatı'!$A:$H,4,0)</f>
        <v>0</v>
      </c>
      <c r="AZ182" s="11">
        <f>VLOOKUP($A:$A,'6-Türkiye Yıllar İhracatı'!$A:$H,5,0)</f>
        <v>0</v>
      </c>
      <c r="BA182" s="12">
        <f>VLOOKUP($A:$A,'6-Türkiye Yıllar İhracatı'!$A:$H,6,0)</f>
        <v>0</v>
      </c>
      <c r="BB182" s="11">
        <f>VLOOKUP($A:$A,'6-Türkiye Yıllar İhracatı'!$A:$H,7,0)</f>
        <v>100</v>
      </c>
      <c r="BC182" s="12">
        <f>VLOOKUP($A:$A,'6-Türkiye Yıllar İhracatı'!$A:$H,8,0)</f>
        <v>0</v>
      </c>
      <c r="BD182" s="9" t="e">
        <f>VLOOKUP($A:$A,'7-Türkiye Çeyrek Yıllar İhracat'!$A:$G,2,0)</f>
        <v>#N/A</v>
      </c>
      <c r="BE182" s="9" t="e">
        <f>VLOOKUP($A:$A,'7-Türkiye Çeyrek Yıllar İhracat'!$A:$G,3,0)</f>
        <v>#N/A</v>
      </c>
      <c r="BF182" s="9" t="e">
        <f>VLOOKUP($A:$A,'7-Türkiye Çeyrek Yıllar İhracat'!$A:$G,4,0)</f>
        <v>#N/A</v>
      </c>
      <c r="BG182" s="9" t="e">
        <f>VLOOKUP($A:$A,'7-Türkiye Çeyrek Yıllar İhracat'!$A:$G,5,0)</f>
        <v>#N/A</v>
      </c>
      <c r="BH182" s="10" t="e">
        <f>VLOOKUP($A:$A,'7-Türkiye Çeyrek Yıllar İhracat'!$A:$G,6,0)</f>
        <v>#N/A</v>
      </c>
      <c r="BI182" s="12" t="e">
        <f>VLOOKUP($A:$A,'7-Türkiye Çeyrek Yıllar İhracat'!$A:$G,7,0)</f>
        <v>#N/A</v>
      </c>
      <c r="BJ182" s="11">
        <f>VLOOKUP($A:$A,'8-Türkiye Yıllar İhracat Birim '!$A:$H,2,0)</f>
        <v>5000</v>
      </c>
      <c r="BK182" s="11">
        <f>VLOOKUP($A:$A,'8-Türkiye Yıllar İhracat Birim '!$A:$H,3,0)</f>
        <v>0</v>
      </c>
      <c r="BL182" s="11">
        <f>VLOOKUP($A:$A,'8-Türkiye Yıllar İhracat Birim '!$A:$H,4,0)</f>
        <v>0</v>
      </c>
      <c r="BM182" s="11">
        <f>VLOOKUP($A:$A,'8-Türkiye Yıllar İhracat Birim '!$A:$H,5,0)</f>
        <v>0</v>
      </c>
      <c r="BN182" s="11">
        <f>VLOOKUP($A:$A,'8-Türkiye Yıllar İhracat Birim '!$A:$H,6,0)</f>
        <v>0</v>
      </c>
      <c r="BO182" s="11">
        <f>VLOOKUP($A:$A,'8-Türkiye Yıllar İhracat Birim '!$A:$H,7,0)</f>
        <v>0</v>
      </c>
      <c r="BP182" s="12">
        <f>VLOOKUP($A:$A,'8-Türkiye Yıllar İhracat Birim '!$A:$H,8,0)</f>
        <v>0</v>
      </c>
      <c r="BQ182" s="2">
        <f>VLOOKUP($A:$A,'9-Dünya Yıllar İthaları Birim F'!$A:$N,2,0)</f>
        <v>2125</v>
      </c>
      <c r="BR182" s="2" t="str">
        <f>VLOOKUP($A:$A,'9-Dünya Yıllar İthaları Birim F'!$A:$N,3,0)</f>
        <v>US Dollar/Tons</v>
      </c>
      <c r="BS182" s="2">
        <f>VLOOKUP($A:$A,'9-Dünya Yıllar İthaları Birim F'!$A:$N,4,0)</f>
        <v>1504</v>
      </c>
      <c r="BT182" s="2" t="str">
        <f>VLOOKUP($A:$A,'9-Dünya Yıllar İthaları Birim F'!$A:$N,5,0)</f>
        <v>US Dollar/Tons</v>
      </c>
      <c r="BU182" s="2">
        <f>VLOOKUP($A:$A,'9-Dünya Yıllar İthaları Birim F'!$A:$N,6,0)</f>
        <v>0</v>
      </c>
      <c r="BV182" s="2" t="str">
        <f>VLOOKUP($A:$A,'9-Dünya Yıllar İthaları Birim F'!$A:$N,7,0)</f>
        <v>US Dollar/Tons</v>
      </c>
      <c r="BW182" s="2">
        <f>VLOOKUP($A:$A,'9-Dünya Yıllar İthaları Birim F'!$A:$N,8,0)</f>
        <v>24000</v>
      </c>
      <c r="BX182" s="2" t="str">
        <f>VLOOKUP($A:$A,'9-Dünya Yıllar İthaları Birim F'!$A:$N,9,0)</f>
        <v>US Dollar/Tons</v>
      </c>
      <c r="BY182" s="2">
        <f>VLOOKUP($A:$A,'9-Dünya Yıllar İthaları Birim F'!$A:$N,10,0)</f>
        <v>1500</v>
      </c>
      <c r="BZ182" s="2" t="str">
        <f>VLOOKUP($A:$A,'9-Dünya Yıllar İthaları Birim F'!$A:$N,11,0)</f>
        <v>US Dollar/Tons</v>
      </c>
      <c r="CA182" s="2">
        <f>VLOOKUP($A:$A,'9-Dünya Yıllar İthaları Birim F'!$A:$N,12,0)</f>
        <v>3</v>
      </c>
      <c r="CB182" s="2">
        <f>VLOOKUP($A:$A,'9-Dünya Yıllar İthaları Birim F'!$A:$N,13,0)</f>
        <v>2</v>
      </c>
      <c r="CC182" s="2" t="str">
        <f>VLOOKUP($A:$A,'9-Dünya Yıllar İthaları Birim F'!$A:$N,14,0)</f>
        <v>Tons</v>
      </c>
    </row>
    <row r="183" spans="1:81" x14ac:dyDescent="0.3">
      <c r="A183" s="6" t="s">
        <v>192</v>
      </c>
      <c r="B183" s="11">
        <v>57</v>
      </c>
      <c r="C183" s="11">
        <v>27</v>
      </c>
      <c r="D183" s="11">
        <v>115</v>
      </c>
      <c r="E183" s="11">
        <v>29</v>
      </c>
      <c r="F183" s="50">
        <v>3</v>
      </c>
      <c r="G183" s="50">
        <f t="shared" si="4"/>
        <v>-89.65517241379311</v>
      </c>
      <c r="H183" s="50">
        <f t="shared" si="5"/>
        <v>2.3898860024376835E-4</v>
      </c>
      <c r="I183" s="9">
        <f>VLOOKUP($A:$A,'2-Dünya Çeyrek Yıllar İthalatı'!$A:$G,2,0)</f>
        <v>0</v>
      </c>
      <c r="J183" s="9">
        <f>VLOOKUP($A:$A,'2-Dünya Çeyrek Yıllar İthalatı'!$A:$G,3,0)</f>
        <v>3</v>
      </c>
      <c r="K183" s="9">
        <f>VLOOKUP($A:$A,'2-Dünya Çeyrek Yıllar İthalatı'!$A:$G,4,0)</f>
        <v>0</v>
      </c>
      <c r="L183" s="9">
        <f>VLOOKUP($A:$A,'2-Dünya Çeyrek Yıllar İthalatı'!$A:$G,5,0)</f>
        <v>0</v>
      </c>
      <c r="M183" s="10">
        <f>VLOOKUP($A:$A,'2-Dünya Çeyrek Yıllar İthalatı'!$A:$G,6,0)</f>
        <v>0</v>
      </c>
      <c r="N183" s="10">
        <f>VLOOKUP($A:$A,'2-Dünya Çeyrek Yıllar İthalatı'!$A:$G,7,0)</f>
        <v>100</v>
      </c>
      <c r="O183" s="6">
        <f>VLOOKUP($A:$A,'3-Türkiye İhracat Göstergeleri'!$A:$P,2,0)</f>
        <v>0</v>
      </c>
      <c r="P183" s="25">
        <f>VLOOKUP($A:$A,'3-Türkiye İhracat Göstergeleri'!$A:$P,3,0)</f>
        <v>0</v>
      </c>
      <c r="Q183" s="25">
        <f>VLOOKUP($A:$A,'3-Türkiye İhracat Göstergeleri'!$A:$P,4,0)</f>
        <v>0</v>
      </c>
      <c r="R183" s="25">
        <f>VLOOKUP($A:$A,'3-Türkiye İhracat Göstergeleri'!$A:$P,5,0)</f>
        <v>0</v>
      </c>
      <c r="S183" s="25">
        <f>VLOOKUP($A:$A,'3-Türkiye İhracat Göstergeleri'!$A:$P,6,0)</f>
        <v>0</v>
      </c>
      <c r="T183" s="25">
        <f>VLOOKUP($A:$A,'3-Türkiye İhracat Göstergeleri'!$A:$P,7,0)</f>
        <v>0</v>
      </c>
      <c r="U183" s="25">
        <f>VLOOKUP($A:$A,'3-Türkiye İhracat Göstergeleri'!$A:$P,8,0)</f>
        <v>0</v>
      </c>
      <c r="V183" s="25">
        <f>VLOOKUP($A:$A,'3-Türkiye İhracat Göstergeleri'!$A:$P,9,0)</f>
        <v>0</v>
      </c>
      <c r="W183" s="25">
        <f>VLOOKUP($A:$A,'3-Türkiye İhracat Göstergeleri'!$A:$P,10,0)</f>
        <v>0</v>
      </c>
      <c r="X183" s="25">
        <f>VLOOKUP($A:$A,'3-Türkiye İhracat Göstergeleri'!$A:$P,11,0)</f>
        <v>179</v>
      </c>
      <c r="Y183" s="25">
        <f>VLOOKUP($A:$A,'3-Türkiye İhracat Göstergeleri'!$A:$P,12,0)</f>
        <v>2.3898764832170925E-4</v>
      </c>
      <c r="Z183" s="25">
        <f>VLOOKUP($A:$A,'3-Türkiye İhracat Göstergeleri'!$A:$P,13,0)</f>
        <v>-43</v>
      </c>
      <c r="AA183" s="25">
        <f>VLOOKUP($A:$A,'3-Türkiye İhracat Göstergeleri'!$A:$P,14,0)</f>
        <v>2924</v>
      </c>
      <c r="AB183" s="25">
        <f>VLOOKUP($A:$A,'3-Türkiye İhracat Göstergeleri'!$A:$P,15,0)</f>
        <v>1</v>
      </c>
      <c r="AC183" s="25">
        <f>VLOOKUP($A:$A,'3-Türkiye İhracat Göstergeleri'!$A:$P,16,0)</f>
        <v>0</v>
      </c>
      <c r="AD183" s="25">
        <f>VLOOKUP($A:$A,'4-Dünya İthalat Göstergeleri'!$A:$M,2,0)</f>
        <v>3</v>
      </c>
      <c r="AE183" s="29">
        <f>VLOOKUP($A:$A,'4-Dünya İthalat Göstergeleri'!$A:$M,3,0)</f>
        <v>-3</v>
      </c>
      <c r="AF183" s="25">
        <f>VLOOKUP($A:$A,'4-Dünya İthalat Göstergeleri'!$A:$M,4,0)</f>
        <v>0</v>
      </c>
      <c r="AG183" s="25" t="str">
        <f>VLOOKUP($A:$A,'4-Dünya İthalat Göstergeleri'!$A:$M,5,0)</f>
        <v>1000 square meters</v>
      </c>
      <c r="AH183" s="25">
        <f>VLOOKUP($A:$A,'4-Dünya İthalat Göstergeleri'!$A:$M,6,0)</f>
        <v>0</v>
      </c>
      <c r="AI183" s="25">
        <f>VLOOKUP($A:$A,'4-Dünya İthalat Göstergeleri'!$A:$M,7,0)</f>
        <v>-43</v>
      </c>
      <c r="AJ183" s="25">
        <f>VLOOKUP($A:$A,'4-Dünya İthalat Göstergeleri'!$A:$M,8,0)</f>
        <v>0</v>
      </c>
      <c r="AK183" s="25">
        <f>VLOOKUP($A:$A,'4-Dünya İthalat Göstergeleri'!$A:$M,9,0)</f>
        <v>-89</v>
      </c>
      <c r="AL183" s="25">
        <f>VLOOKUP($A:$A,'4-Dünya İthalat Göstergeleri'!$A:$M,10,0)</f>
        <v>2.3898764832170925E-4</v>
      </c>
      <c r="AM183" s="25">
        <f>VLOOKUP($A:$A,'4-Dünya İthalat Göstergeleri'!$A:$M,11,0)</f>
        <v>2924</v>
      </c>
      <c r="AN183" s="25">
        <f>VLOOKUP($A:$A,'4-Dünya İthalat Göstergeleri'!$A:$M,12,0)</f>
        <v>1</v>
      </c>
      <c r="AO183" s="25">
        <f>VLOOKUP($A:$A,'4-Dünya İthalat Göstergeleri'!$A:$M,13,0)</f>
        <v>0</v>
      </c>
      <c r="AP183" s="9" t="e">
        <f>VLOOKUP($A:$A,'5-Dünya Yıllar İhracatı'!$A:$H,2,0)</f>
        <v>#N/A</v>
      </c>
      <c r="AQ183" s="9" t="e">
        <f>VLOOKUP($A:$A,'5-Dünya Yıllar İhracatı'!$A:$H,3,0)</f>
        <v>#N/A</v>
      </c>
      <c r="AR183" s="9" t="e">
        <f>VLOOKUP($A:$A,'5-Dünya Yıllar İhracatı'!$A:$H,4,0)</f>
        <v>#N/A</v>
      </c>
      <c r="AS183" s="9" t="e">
        <f>VLOOKUP($A:$A,'5-Dünya Yıllar İhracatı'!$A:$H,5,0)</f>
        <v>#N/A</v>
      </c>
      <c r="AT183" s="10" t="e">
        <f>VLOOKUP($A:$A,'5-Dünya Yıllar İhracatı'!$A:$H,6,0)</f>
        <v>#N/A</v>
      </c>
      <c r="AU183" s="10" t="e">
        <f>VLOOKUP($A:$A,'5-Dünya Yıllar İhracatı'!$A:$H,7,0)</f>
        <v>#N/A</v>
      </c>
      <c r="AV183" s="10" t="e">
        <f>VLOOKUP($A:$A,'5-Dünya Yıllar İhracatı'!$A:$H,8,0)</f>
        <v>#N/A</v>
      </c>
      <c r="AW183" s="9" t="e">
        <f>VLOOKUP($A:$A,'6-Türkiye Yıllar İhracatı'!$A:$H,2,0)</f>
        <v>#N/A</v>
      </c>
      <c r="AX183" s="9" t="e">
        <f>VLOOKUP($A:$A,'6-Türkiye Yıllar İhracatı'!$A:$H,3,0)</f>
        <v>#N/A</v>
      </c>
      <c r="AY183" s="9" t="e">
        <f>VLOOKUP($A:$A,'6-Türkiye Yıllar İhracatı'!$A:$H,4,0)</f>
        <v>#N/A</v>
      </c>
      <c r="AZ183" s="9" t="e">
        <f>VLOOKUP($A:$A,'6-Türkiye Yıllar İhracatı'!$A:$H,5,0)</f>
        <v>#N/A</v>
      </c>
      <c r="BA183" s="10" t="e">
        <f>VLOOKUP($A:$A,'6-Türkiye Yıllar İhracatı'!$A:$H,6,0)</f>
        <v>#N/A</v>
      </c>
      <c r="BB183" s="9" t="e">
        <f>VLOOKUP($A:$A,'6-Türkiye Yıllar İhracatı'!$A:$H,7,0)</f>
        <v>#N/A</v>
      </c>
      <c r="BC183" s="10" t="e">
        <f>VLOOKUP($A:$A,'6-Türkiye Yıllar İhracatı'!$A:$H,8,0)</f>
        <v>#N/A</v>
      </c>
      <c r="BD183" s="11" t="e">
        <f>VLOOKUP($A:$A,'7-Türkiye Çeyrek Yıllar İhracat'!$A:$G,2,0)</f>
        <v>#N/A</v>
      </c>
      <c r="BE183" s="11" t="e">
        <f>VLOOKUP($A:$A,'7-Türkiye Çeyrek Yıllar İhracat'!$A:$G,3,0)</f>
        <v>#N/A</v>
      </c>
      <c r="BF183" s="11" t="e">
        <f>VLOOKUP($A:$A,'7-Türkiye Çeyrek Yıllar İhracat'!$A:$G,4,0)</f>
        <v>#N/A</v>
      </c>
      <c r="BG183" s="11" t="e">
        <f>VLOOKUP($A:$A,'7-Türkiye Çeyrek Yıllar İhracat'!$A:$G,5,0)</f>
        <v>#N/A</v>
      </c>
      <c r="BH183" s="12" t="e">
        <f>VLOOKUP($A:$A,'7-Türkiye Çeyrek Yıllar İhracat'!$A:$G,6,0)</f>
        <v>#N/A</v>
      </c>
      <c r="BI183" s="12" t="e">
        <f>VLOOKUP($A:$A,'7-Türkiye Çeyrek Yıllar İhracat'!$A:$G,7,0)</f>
        <v>#N/A</v>
      </c>
      <c r="BJ183" s="9" t="e">
        <f>VLOOKUP($A:$A,'8-Türkiye Yıllar İhracat Birim '!$A:$H,2,0)</f>
        <v>#N/A</v>
      </c>
      <c r="BK183" s="9" t="e">
        <f>VLOOKUP($A:$A,'8-Türkiye Yıllar İhracat Birim '!$A:$H,3,0)</f>
        <v>#N/A</v>
      </c>
      <c r="BL183" s="9" t="e">
        <f>VLOOKUP($A:$A,'8-Türkiye Yıllar İhracat Birim '!$A:$H,4,0)</f>
        <v>#N/A</v>
      </c>
      <c r="BM183" s="9" t="e">
        <f>VLOOKUP($A:$A,'8-Türkiye Yıllar İhracat Birim '!$A:$H,5,0)</f>
        <v>#N/A</v>
      </c>
      <c r="BN183" s="9" t="e">
        <f>VLOOKUP($A:$A,'8-Türkiye Yıllar İhracat Birim '!$A:$H,6,0)</f>
        <v>#N/A</v>
      </c>
      <c r="BO183" s="9" t="e">
        <f>VLOOKUP($A:$A,'8-Türkiye Yıllar İhracat Birim '!$A:$H,7,0)</f>
        <v>#N/A</v>
      </c>
      <c r="BP183" s="10" t="e">
        <f>VLOOKUP($A:$A,'8-Türkiye Yıllar İhracat Birim '!$A:$H,8,0)</f>
        <v>#N/A</v>
      </c>
      <c r="BQ183" s="2">
        <f>VLOOKUP($A:$A,'9-Dünya Yıllar İthaları Birim F'!$A:$N,2,0)</f>
        <v>3167</v>
      </c>
      <c r="BR183" s="2" t="str">
        <f>VLOOKUP($A:$A,'9-Dünya Yıllar İthaları Birim F'!$A:$N,3,0)</f>
        <v>US Dollar/1000 square meters</v>
      </c>
      <c r="BS183" s="2">
        <f>VLOOKUP($A:$A,'9-Dünya Yıllar İthaları Birim F'!$A:$N,4,0)</f>
        <v>1421</v>
      </c>
      <c r="BT183" s="2" t="str">
        <f>VLOOKUP($A:$A,'9-Dünya Yıllar İthaları Birim F'!$A:$N,5,0)</f>
        <v>US Dollar/Units</v>
      </c>
      <c r="BU183" s="2">
        <f>VLOOKUP($A:$A,'9-Dünya Yıllar İthaları Birim F'!$A:$N,6,0)</f>
        <v>2674</v>
      </c>
      <c r="BV183" s="2" t="str">
        <f>VLOOKUP($A:$A,'9-Dünya Yıllar İthaları Birim F'!$A:$N,7,0)</f>
        <v>US Dollar/1000 square meters</v>
      </c>
      <c r="BW183" s="2">
        <f>VLOOKUP($A:$A,'9-Dünya Yıllar İthaları Birim F'!$A:$N,8,0)</f>
        <v>3625</v>
      </c>
      <c r="BX183" s="2" t="str">
        <f>VLOOKUP($A:$A,'9-Dünya Yıllar İthaları Birim F'!$A:$N,9,0)</f>
        <v>US Dollar/1000 square meters</v>
      </c>
      <c r="BY183" s="2">
        <f>VLOOKUP($A:$A,'9-Dünya Yıllar İthaları Birim F'!$A:$N,10,0)</f>
        <v>0</v>
      </c>
      <c r="BZ183" s="2" t="str">
        <f>VLOOKUP($A:$A,'9-Dünya Yıllar İthaları Birim F'!$A:$N,11,0)</f>
        <v>US Dollar/1000 square meters</v>
      </c>
      <c r="CA183" s="2">
        <f>VLOOKUP($A:$A,'9-Dünya Yıllar İthaları Birim F'!$A:$N,12,0)</f>
        <v>3</v>
      </c>
      <c r="CB183" s="2">
        <f>VLOOKUP($A:$A,'9-Dünya Yıllar İthaları Birim F'!$A:$N,13,0)</f>
        <v>0</v>
      </c>
      <c r="CC183" s="2" t="str">
        <f>VLOOKUP($A:$A,'9-Dünya Yıllar İthaları Birim F'!$A:$N,14,0)</f>
        <v>1000 square meters</v>
      </c>
    </row>
    <row r="184" spans="1:81" x14ac:dyDescent="0.3">
      <c r="A184" s="8" t="s">
        <v>193</v>
      </c>
      <c r="B184" s="9"/>
      <c r="C184" s="9"/>
      <c r="D184" s="9"/>
      <c r="E184" s="9"/>
      <c r="F184" s="51">
        <v>2</v>
      </c>
      <c r="G184" s="51">
        <f t="shared" si="4"/>
        <v>100</v>
      </c>
      <c r="H184" s="51">
        <f t="shared" si="5"/>
        <v>1.5932573349584559E-4</v>
      </c>
      <c r="I184" s="11" t="e">
        <f>VLOOKUP($A:$A,'2-Dünya Çeyrek Yıllar İthalatı'!$A:$G,2,0)</f>
        <v>#N/A</v>
      </c>
      <c r="J184" s="11" t="e">
        <f>VLOOKUP($A:$A,'2-Dünya Çeyrek Yıllar İthalatı'!$A:$G,3,0)</f>
        <v>#N/A</v>
      </c>
      <c r="K184" s="11" t="e">
        <f>VLOOKUP($A:$A,'2-Dünya Çeyrek Yıllar İthalatı'!$A:$G,4,0)</f>
        <v>#N/A</v>
      </c>
      <c r="L184" s="11" t="e">
        <f>VLOOKUP($A:$A,'2-Dünya Çeyrek Yıllar İthalatı'!$A:$G,5,0)</f>
        <v>#N/A</v>
      </c>
      <c r="M184" s="12" t="e">
        <f>VLOOKUP($A:$A,'2-Dünya Çeyrek Yıllar İthalatı'!$A:$G,6,0)</f>
        <v>#N/A</v>
      </c>
      <c r="N184" s="12" t="e">
        <f>VLOOKUP($A:$A,'2-Dünya Çeyrek Yıllar İthalatı'!$A:$G,7,0)</f>
        <v>#N/A</v>
      </c>
      <c r="O184" s="8">
        <f>VLOOKUP($A:$A,'3-Türkiye İhracat Göstergeleri'!$A:$P,2,0)</f>
        <v>0</v>
      </c>
      <c r="P184" s="27">
        <f>VLOOKUP($A:$A,'3-Türkiye İhracat Göstergeleri'!$A:$P,3,0)</f>
        <v>0</v>
      </c>
      <c r="Q184" s="27">
        <f>VLOOKUP($A:$A,'3-Türkiye İhracat Göstergeleri'!$A:$P,4,0)</f>
        <v>0</v>
      </c>
      <c r="R184" s="27">
        <f>VLOOKUP($A:$A,'3-Türkiye İhracat Göstergeleri'!$A:$P,5,0)</f>
        <v>0</v>
      </c>
      <c r="S184" s="27">
        <f>VLOOKUP($A:$A,'3-Türkiye İhracat Göstergeleri'!$A:$P,6,0)</f>
        <v>0</v>
      </c>
      <c r="T184" s="27">
        <f>VLOOKUP($A:$A,'3-Türkiye İhracat Göstergeleri'!$A:$P,7,0)</f>
        <v>0</v>
      </c>
      <c r="U184" s="27">
        <f>VLOOKUP($A:$A,'3-Türkiye İhracat Göstergeleri'!$A:$P,8,0)</f>
        <v>0</v>
      </c>
      <c r="V184" s="27">
        <f>VLOOKUP($A:$A,'3-Türkiye İhracat Göstergeleri'!$A:$P,9,0)</f>
        <v>0</v>
      </c>
      <c r="W184" s="27">
        <f>VLOOKUP($A:$A,'3-Türkiye İhracat Göstergeleri'!$A:$P,10,0)</f>
        <v>0</v>
      </c>
      <c r="X184" s="27">
        <f>VLOOKUP($A:$A,'3-Türkiye İhracat Göstergeleri'!$A:$P,11,0)</f>
        <v>184</v>
      </c>
      <c r="Y184" s="27">
        <f>VLOOKUP($A:$A,'3-Türkiye İhracat Göstergeleri'!$A:$P,12,0)</f>
        <v>1.5932509888113951E-4</v>
      </c>
      <c r="Z184" s="27">
        <f>VLOOKUP($A:$A,'3-Türkiye İhracat Göstergeleri'!$A:$P,13,0)</f>
        <v>0</v>
      </c>
      <c r="AA184" s="27">
        <f>VLOOKUP($A:$A,'3-Türkiye İhracat Göstergeleri'!$A:$P,14,0)</f>
        <v>4802</v>
      </c>
      <c r="AB184" s="27">
        <f>VLOOKUP($A:$A,'3-Türkiye İhracat Göstergeleri'!$A:$P,15,0)</f>
        <v>1</v>
      </c>
      <c r="AC184" s="27">
        <f>VLOOKUP($A:$A,'3-Türkiye İhracat Göstergeleri'!$A:$P,16,0)</f>
        <v>4</v>
      </c>
      <c r="AD184" s="38">
        <f>VLOOKUP($A:$A,'4-Dünya İthalat Göstergeleri'!$A:$M,2,0)</f>
        <v>2</v>
      </c>
      <c r="AE184" s="28">
        <f>VLOOKUP($A:$A,'4-Dünya İthalat Göstergeleri'!$A:$M,3,0)</f>
        <v>-2</v>
      </c>
      <c r="AF184" s="38">
        <f>VLOOKUP($A:$A,'4-Dünya İthalat Göstergeleri'!$A:$M,4,0)</f>
        <v>1</v>
      </c>
      <c r="AG184" s="38" t="str">
        <f>VLOOKUP($A:$A,'4-Dünya İthalat Göstergeleri'!$A:$M,5,0)</f>
        <v>Tons</v>
      </c>
      <c r="AH184" s="38">
        <f>VLOOKUP($A:$A,'4-Dünya İthalat Göstergeleri'!$A:$M,6,0)</f>
        <v>2000</v>
      </c>
      <c r="AI184" s="38">
        <f>VLOOKUP($A:$A,'4-Dünya İthalat Göstergeleri'!$A:$M,7,0)</f>
        <v>0</v>
      </c>
      <c r="AJ184" s="38">
        <f>VLOOKUP($A:$A,'4-Dünya İthalat Göstergeleri'!$A:$M,8,0)</f>
        <v>0</v>
      </c>
      <c r="AK184" s="38">
        <f>VLOOKUP($A:$A,'4-Dünya İthalat Göstergeleri'!$A:$M,9,0)</f>
        <v>0</v>
      </c>
      <c r="AL184" s="38">
        <f>VLOOKUP($A:$A,'4-Dünya İthalat Göstergeleri'!$A:$M,10,0)</f>
        <v>1.5932509888113951E-4</v>
      </c>
      <c r="AM184" s="38">
        <f>VLOOKUP($A:$A,'4-Dünya İthalat Göstergeleri'!$A:$M,11,0)</f>
        <v>4802</v>
      </c>
      <c r="AN184" s="38">
        <f>VLOOKUP($A:$A,'4-Dünya İthalat Göstergeleri'!$A:$M,12,0)</f>
        <v>1</v>
      </c>
      <c r="AO184" s="38">
        <f>VLOOKUP($A:$A,'4-Dünya İthalat Göstergeleri'!$A:$M,13,0)</f>
        <v>4</v>
      </c>
      <c r="AP184" s="11" t="e">
        <f>VLOOKUP($A:$A,'5-Dünya Yıllar İhracatı'!$A:$H,2,0)</f>
        <v>#N/A</v>
      </c>
      <c r="AQ184" s="11" t="e">
        <f>VLOOKUP($A:$A,'5-Dünya Yıllar İhracatı'!$A:$H,3,0)</f>
        <v>#N/A</v>
      </c>
      <c r="AR184" s="11" t="e">
        <f>VLOOKUP($A:$A,'5-Dünya Yıllar İhracatı'!$A:$H,4,0)</f>
        <v>#N/A</v>
      </c>
      <c r="AS184" s="11" t="e">
        <f>VLOOKUP($A:$A,'5-Dünya Yıllar İhracatı'!$A:$H,5,0)</f>
        <v>#N/A</v>
      </c>
      <c r="AT184" s="12" t="e">
        <f>VLOOKUP($A:$A,'5-Dünya Yıllar İhracatı'!$A:$H,6,0)</f>
        <v>#N/A</v>
      </c>
      <c r="AU184" s="12" t="e">
        <f>VLOOKUP($A:$A,'5-Dünya Yıllar İhracatı'!$A:$H,7,0)</f>
        <v>#N/A</v>
      </c>
      <c r="AV184" s="12" t="e">
        <f>VLOOKUP($A:$A,'5-Dünya Yıllar İhracatı'!$A:$H,8,0)</f>
        <v>#N/A</v>
      </c>
      <c r="AW184" s="11" t="e">
        <f>VLOOKUP($A:$A,'6-Türkiye Yıllar İhracatı'!$A:$H,2,0)</f>
        <v>#N/A</v>
      </c>
      <c r="AX184" s="11" t="e">
        <f>VLOOKUP($A:$A,'6-Türkiye Yıllar İhracatı'!$A:$H,3,0)</f>
        <v>#N/A</v>
      </c>
      <c r="AY184" s="11" t="e">
        <f>VLOOKUP($A:$A,'6-Türkiye Yıllar İhracatı'!$A:$H,4,0)</f>
        <v>#N/A</v>
      </c>
      <c r="AZ184" s="11" t="e">
        <f>VLOOKUP($A:$A,'6-Türkiye Yıllar İhracatı'!$A:$H,5,0)</f>
        <v>#N/A</v>
      </c>
      <c r="BA184" s="12" t="e">
        <f>VLOOKUP($A:$A,'6-Türkiye Yıllar İhracatı'!$A:$H,6,0)</f>
        <v>#N/A</v>
      </c>
      <c r="BB184" s="11" t="e">
        <f>VLOOKUP($A:$A,'6-Türkiye Yıllar İhracatı'!$A:$H,7,0)</f>
        <v>#N/A</v>
      </c>
      <c r="BC184" s="12" t="e">
        <f>VLOOKUP($A:$A,'6-Türkiye Yıllar İhracatı'!$A:$H,8,0)</f>
        <v>#N/A</v>
      </c>
      <c r="BD184" s="9" t="e">
        <f>VLOOKUP($A:$A,'7-Türkiye Çeyrek Yıllar İhracat'!$A:$G,2,0)</f>
        <v>#N/A</v>
      </c>
      <c r="BE184" s="9" t="e">
        <f>VLOOKUP($A:$A,'7-Türkiye Çeyrek Yıllar İhracat'!$A:$G,3,0)</f>
        <v>#N/A</v>
      </c>
      <c r="BF184" s="9" t="e">
        <f>VLOOKUP($A:$A,'7-Türkiye Çeyrek Yıllar İhracat'!$A:$G,4,0)</f>
        <v>#N/A</v>
      </c>
      <c r="BG184" s="9" t="e">
        <f>VLOOKUP($A:$A,'7-Türkiye Çeyrek Yıllar İhracat'!$A:$G,5,0)</f>
        <v>#N/A</v>
      </c>
      <c r="BH184" s="10" t="e">
        <f>VLOOKUP($A:$A,'7-Türkiye Çeyrek Yıllar İhracat'!$A:$G,6,0)</f>
        <v>#N/A</v>
      </c>
      <c r="BI184" s="12" t="e">
        <f>VLOOKUP($A:$A,'7-Türkiye Çeyrek Yıllar İhracat'!$A:$G,7,0)</f>
        <v>#N/A</v>
      </c>
      <c r="BJ184" s="11" t="e">
        <f>VLOOKUP($A:$A,'8-Türkiye Yıllar İhracat Birim '!$A:$H,2,0)</f>
        <v>#N/A</v>
      </c>
      <c r="BK184" s="11" t="e">
        <f>VLOOKUP($A:$A,'8-Türkiye Yıllar İhracat Birim '!$A:$H,3,0)</f>
        <v>#N/A</v>
      </c>
      <c r="BL184" s="11" t="e">
        <f>VLOOKUP($A:$A,'8-Türkiye Yıllar İhracat Birim '!$A:$H,4,0)</f>
        <v>#N/A</v>
      </c>
      <c r="BM184" s="11" t="e">
        <f>VLOOKUP($A:$A,'8-Türkiye Yıllar İhracat Birim '!$A:$H,5,0)</f>
        <v>#N/A</v>
      </c>
      <c r="BN184" s="11" t="e">
        <f>VLOOKUP($A:$A,'8-Türkiye Yıllar İhracat Birim '!$A:$H,6,0)</f>
        <v>#N/A</v>
      </c>
      <c r="BO184" s="11" t="e">
        <f>VLOOKUP($A:$A,'8-Türkiye Yıllar İhracat Birim '!$A:$H,7,0)</f>
        <v>#N/A</v>
      </c>
      <c r="BP184" s="12" t="e">
        <f>VLOOKUP($A:$A,'8-Türkiye Yıllar İhracat Birim '!$A:$H,8,0)</f>
        <v>#N/A</v>
      </c>
      <c r="BQ184" s="2">
        <f>VLOOKUP($A:$A,'9-Dünya Yıllar İthaları Birim F'!$A:$N,2,0)</f>
        <v>0</v>
      </c>
      <c r="BR184" s="2">
        <f>VLOOKUP($A:$A,'9-Dünya Yıllar İthaları Birim F'!$A:$N,3,0)</f>
        <v>0</v>
      </c>
      <c r="BS184" s="2">
        <f>VLOOKUP($A:$A,'9-Dünya Yıllar İthaları Birim F'!$A:$N,4,0)</f>
        <v>0</v>
      </c>
      <c r="BT184" s="2">
        <f>VLOOKUP($A:$A,'9-Dünya Yıllar İthaları Birim F'!$A:$N,5,0)</f>
        <v>0</v>
      </c>
      <c r="BU184" s="2">
        <f>VLOOKUP($A:$A,'9-Dünya Yıllar İthaları Birim F'!$A:$N,6,0)</f>
        <v>0</v>
      </c>
      <c r="BV184" s="2">
        <f>VLOOKUP($A:$A,'9-Dünya Yıllar İthaları Birim F'!$A:$N,7,0)</f>
        <v>0</v>
      </c>
      <c r="BW184" s="2">
        <f>VLOOKUP($A:$A,'9-Dünya Yıllar İthaları Birim F'!$A:$N,8,0)</f>
        <v>0</v>
      </c>
      <c r="BX184" s="2">
        <f>VLOOKUP($A:$A,'9-Dünya Yıllar İthaları Birim F'!$A:$N,9,0)</f>
        <v>0</v>
      </c>
      <c r="BY184" s="2">
        <f>VLOOKUP($A:$A,'9-Dünya Yıllar İthaları Birim F'!$A:$N,10,0)</f>
        <v>2000</v>
      </c>
      <c r="BZ184" s="2" t="str">
        <f>VLOOKUP($A:$A,'9-Dünya Yıllar İthaları Birim F'!$A:$N,11,0)</f>
        <v>US Dollar/Tons</v>
      </c>
      <c r="CA184" s="2">
        <f>VLOOKUP($A:$A,'9-Dünya Yıllar İthaları Birim F'!$A:$N,12,0)</f>
        <v>2</v>
      </c>
      <c r="CB184" s="2">
        <f>VLOOKUP($A:$A,'9-Dünya Yıllar İthaları Birim F'!$A:$N,13,0)</f>
        <v>1</v>
      </c>
      <c r="CC184" s="2" t="str">
        <f>VLOOKUP($A:$A,'9-Dünya Yıllar İthaları Birim F'!$A:$N,14,0)</f>
        <v>Tons</v>
      </c>
    </row>
    <row r="185" spans="1:81" x14ac:dyDescent="0.3">
      <c r="A185" s="6" t="s">
        <v>194</v>
      </c>
      <c r="B185" s="11">
        <v>0</v>
      </c>
      <c r="C185" s="11">
        <v>0</v>
      </c>
      <c r="D185" s="11">
        <v>6</v>
      </c>
      <c r="E185" s="11">
        <v>2</v>
      </c>
      <c r="F185" s="50">
        <v>2</v>
      </c>
      <c r="G185" s="50">
        <f t="shared" si="4"/>
        <v>0</v>
      </c>
      <c r="H185" s="50">
        <f t="shared" si="5"/>
        <v>1.5932573349584559E-4</v>
      </c>
      <c r="I185" s="9" t="e">
        <f>VLOOKUP($A:$A,'2-Dünya Çeyrek Yıllar İthalatı'!$A:$G,2,0)</f>
        <v>#N/A</v>
      </c>
      <c r="J185" s="9" t="e">
        <f>VLOOKUP($A:$A,'2-Dünya Çeyrek Yıllar İthalatı'!$A:$G,3,0)</f>
        <v>#N/A</v>
      </c>
      <c r="K185" s="9" t="e">
        <f>VLOOKUP($A:$A,'2-Dünya Çeyrek Yıllar İthalatı'!$A:$G,4,0)</f>
        <v>#N/A</v>
      </c>
      <c r="L185" s="9" t="e">
        <f>VLOOKUP($A:$A,'2-Dünya Çeyrek Yıllar İthalatı'!$A:$G,5,0)</f>
        <v>#N/A</v>
      </c>
      <c r="M185" s="10" t="e">
        <f>VLOOKUP($A:$A,'2-Dünya Çeyrek Yıllar İthalatı'!$A:$G,6,0)</f>
        <v>#N/A</v>
      </c>
      <c r="N185" s="10" t="e">
        <f>VLOOKUP($A:$A,'2-Dünya Çeyrek Yıllar İthalatı'!$A:$G,7,0)</f>
        <v>#N/A</v>
      </c>
      <c r="O185" s="6">
        <f>VLOOKUP($A:$A,'3-Türkiye İhracat Göstergeleri'!$A:$P,2,0)</f>
        <v>0</v>
      </c>
      <c r="P185" s="25">
        <f>VLOOKUP($A:$A,'3-Türkiye İhracat Göstergeleri'!$A:$P,3,0)</f>
        <v>0</v>
      </c>
      <c r="Q185" s="25">
        <f>VLOOKUP($A:$A,'3-Türkiye İhracat Göstergeleri'!$A:$P,4,0)</f>
        <v>0</v>
      </c>
      <c r="R185" s="25">
        <f>VLOOKUP($A:$A,'3-Türkiye İhracat Göstergeleri'!$A:$P,5,0)</f>
        <v>0</v>
      </c>
      <c r="S185" s="25">
        <f>VLOOKUP($A:$A,'3-Türkiye İhracat Göstergeleri'!$A:$P,6,0)</f>
        <v>0</v>
      </c>
      <c r="T185" s="25">
        <f>VLOOKUP($A:$A,'3-Türkiye İhracat Göstergeleri'!$A:$P,7,0)</f>
        <v>0</v>
      </c>
      <c r="U185" s="25">
        <f>VLOOKUP($A:$A,'3-Türkiye İhracat Göstergeleri'!$A:$P,8,0)</f>
        <v>0</v>
      </c>
      <c r="V185" s="25">
        <f>VLOOKUP($A:$A,'3-Türkiye İhracat Göstergeleri'!$A:$P,9,0)</f>
        <v>0</v>
      </c>
      <c r="W185" s="25">
        <f>VLOOKUP($A:$A,'3-Türkiye İhracat Göstergeleri'!$A:$P,10,0)</f>
        <v>0</v>
      </c>
      <c r="X185" s="25">
        <f>VLOOKUP($A:$A,'3-Türkiye İhracat Göstergeleri'!$A:$P,11,0)</f>
        <v>182</v>
      </c>
      <c r="Y185" s="25">
        <f>VLOOKUP($A:$A,'3-Türkiye İhracat Göstergeleri'!$A:$P,12,0)</f>
        <v>1.5932509888113951E-4</v>
      </c>
      <c r="Z185" s="25">
        <f>VLOOKUP($A:$A,'3-Türkiye İhracat Göstergeleri'!$A:$P,13,0)</f>
        <v>0</v>
      </c>
      <c r="AA185" s="25">
        <f>VLOOKUP($A:$A,'3-Türkiye İhracat Göstergeleri'!$A:$P,14,0)</f>
        <v>0</v>
      </c>
      <c r="AB185" s="25">
        <f>VLOOKUP($A:$A,'3-Türkiye İhracat Göstergeleri'!$A:$P,15,0)</f>
        <v>1</v>
      </c>
      <c r="AC185" s="25">
        <f>VLOOKUP($A:$A,'3-Türkiye İhracat Göstergeleri'!$A:$P,16,0)</f>
        <v>0</v>
      </c>
      <c r="AD185" s="41">
        <f>VLOOKUP($A:$A,'4-Dünya İthalat Göstergeleri'!$A:$M,2,0)</f>
        <v>2</v>
      </c>
      <c r="AE185" s="29">
        <f>VLOOKUP($A:$A,'4-Dünya İthalat Göstergeleri'!$A:$M,3,0)</f>
        <v>-2</v>
      </c>
      <c r="AF185" s="41">
        <f>VLOOKUP($A:$A,'4-Dünya İthalat Göstergeleri'!$A:$M,4,0)</f>
        <v>0</v>
      </c>
      <c r="AG185" s="41" t="str">
        <f>VLOOKUP($A:$A,'4-Dünya İthalat Göstergeleri'!$A:$M,5,0)</f>
        <v>Tons</v>
      </c>
      <c r="AH185" s="41">
        <f>VLOOKUP($A:$A,'4-Dünya İthalat Göstergeleri'!$A:$M,6,0)</f>
        <v>0</v>
      </c>
      <c r="AI185" s="41">
        <f>VLOOKUP($A:$A,'4-Dünya İthalat Göstergeleri'!$A:$M,7,0)</f>
        <v>0</v>
      </c>
      <c r="AJ185" s="41">
        <f>VLOOKUP($A:$A,'4-Dünya İthalat Göstergeleri'!$A:$M,8,0)</f>
        <v>0</v>
      </c>
      <c r="AK185" s="41">
        <f>VLOOKUP($A:$A,'4-Dünya İthalat Göstergeleri'!$A:$M,9,0)</f>
        <v>0</v>
      </c>
      <c r="AL185" s="41">
        <f>VLOOKUP($A:$A,'4-Dünya İthalat Göstergeleri'!$A:$M,10,0)</f>
        <v>1.5932509888113951E-4</v>
      </c>
      <c r="AM185" s="41">
        <f>VLOOKUP($A:$A,'4-Dünya İthalat Göstergeleri'!$A:$M,11,0)</f>
        <v>0</v>
      </c>
      <c r="AN185" s="41">
        <f>VLOOKUP($A:$A,'4-Dünya İthalat Göstergeleri'!$A:$M,12,0)</f>
        <v>1</v>
      </c>
      <c r="AO185" s="41">
        <f>VLOOKUP($A:$A,'4-Dünya İthalat Göstergeleri'!$A:$M,13,0)</f>
        <v>0</v>
      </c>
      <c r="AP185" s="9" t="e">
        <f>VLOOKUP($A:$A,'5-Dünya Yıllar İhracatı'!$A:$H,2,0)</f>
        <v>#N/A</v>
      </c>
      <c r="AQ185" s="9" t="e">
        <f>VLOOKUP($A:$A,'5-Dünya Yıllar İhracatı'!$A:$H,3,0)</f>
        <v>#N/A</v>
      </c>
      <c r="AR185" s="9" t="e">
        <f>VLOOKUP($A:$A,'5-Dünya Yıllar İhracatı'!$A:$H,4,0)</f>
        <v>#N/A</v>
      </c>
      <c r="AS185" s="9" t="e">
        <f>VLOOKUP($A:$A,'5-Dünya Yıllar İhracatı'!$A:$H,5,0)</f>
        <v>#N/A</v>
      </c>
      <c r="AT185" s="10" t="e">
        <f>VLOOKUP($A:$A,'5-Dünya Yıllar İhracatı'!$A:$H,6,0)</f>
        <v>#N/A</v>
      </c>
      <c r="AU185" s="10" t="e">
        <f>VLOOKUP($A:$A,'5-Dünya Yıllar İhracatı'!$A:$H,7,0)</f>
        <v>#N/A</v>
      </c>
      <c r="AV185" s="10" t="e">
        <f>VLOOKUP($A:$A,'5-Dünya Yıllar İhracatı'!$A:$H,8,0)</f>
        <v>#N/A</v>
      </c>
      <c r="AW185" s="9" t="e">
        <f>VLOOKUP($A:$A,'6-Türkiye Yıllar İhracatı'!$A:$H,2,0)</f>
        <v>#N/A</v>
      </c>
      <c r="AX185" s="9" t="e">
        <f>VLOOKUP($A:$A,'6-Türkiye Yıllar İhracatı'!$A:$H,3,0)</f>
        <v>#N/A</v>
      </c>
      <c r="AY185" s="9" t="e">
        <f>VLOOKUP($A:$A,'6-Türkiye Yıllar İhracatı'!$A:$H,4,0)</f>
        <v>#N/A</v>
      </c>
      <c r="AZ185" s="9" t="e">
        <f>VLOOKUP($A:$A,'6-Türkiye Yıllar İhracatı'!$A:$H,5,0)</f>
        <v>#N/A</v>
      </c>
      <c r="BA185" s="10" t="e">
        <f>VLOOKUP($A:$A,'6-Türkiye Yıllar İhracatı'!$A:$H,6,0)</f>
        <v>#N/A</v>
      </c>
      <c r="BB185" s="9" t="e">
        <f>VLOOKUP($A:$A,'6-Türkiye Yıllar İhracatı'!$A:$H,7,0)</f>
        <v>#N/A</v>
      </c>
      <c r="BC185" s="10" t="e">
        <f>VLOOKUP($A:$A,'6-Türkiye Yıllar İhracatı'!$A:$H,8,0)</f>
        <v>#N/A</v>
      </c>
      <c r="BD185" s="11" t="e">
        <f>VLOOKUP($A:$A,'7-Türkiye Çeyrek Yıllar İhracat'!$A:$G,2,0)</f>
        <v>#N/A</v>
      </c>
      <c r="BE185" s="11" t="e">
        <f>VLOOKUP($A:$A,'7-Türkiye Çeyrek Yıllar İhracat'!$A:$G,3,0)</f>
        <v>#N/A</v>
      </c>
      <c r="BF185" s="11" t="e">
        <f>VLOOKUP($A:$A,'7-Türkiye Çeyrek Yıllar İhracat'!$A:$G,4,0)</f>
        <v>#N/A</v>
      </c>
      <c r="BG185" s="11" t="e">
        <f>VLOOKUP($A:$A,'7-Türkiye Çeyrek Yıllar İhracat'!$A:$G,5,0)</f>
        <v>#N/A</v>
      </c>
      <c r="BH185" s="12" t="e">
        <f>VLOOKUP($A:$A,'7-Türkiye Çeyrek Yıllar İhracat'!$A:$G,6,0)</f>
        <v>#N/A</v>
      </c>
      <c r="BI185" s="12" t="e">
        <f>VLOOKUP($A:$A,'7-Türkiye Çeyrek Yıllar İhracat'!$A:$G,7,0)</f>
        <v>#N/A</v>
      </c>
      <c r="BJ185" s="9" t="e">
        <f>VLOOKUP($A:$A,'8-Türkiye Yıllar İhracat Birim '!$A:$H,2,0)</f>
        <v>#N/A</v>
      </c>
      <c r="BK185" s="9" t="e">
        <f>VLOOKUP($A:$A,'8-Türkiye Yıllar İhracat Birim '!$A:$H,3,0)</f>
        <v>#N/A</v>
      </c>
      <c r="BL185" s="9" t="e">
        <f>VLOOKUP($A:$A,'8-Türkiye Yıllar İhracat Birim '!$A:$H,4,0)</f>
        <v>#N/A</v>
      </c>
      <c r="BM185" s="9" t="e">
        <f>VLOOKUP($A:$A,'8-Türkiye Yıllar İhracat Birim '!$A:$H,5,0)</f>
        <v>#N/A</v>
      </c>
      <c r="BN185" s="9" t="e">
        <f>VLOOKUP($A:$A,'8-Türkiye Yıllar İhracat Birim '!$A:$H,6,0)</f>
        <v>#N/A</v>
      </c>
      <c r="BO185" s="9" t="e">
        <f>VLOOKUP($A:$A,'8-Türkiye Yıllar İhracat Birim '!$A:$H,7,0)</f>
        <v>#N/A</v>
      </c>
      <c r="BP185" s="10" t="e">
        <f>VLOOKUP($A:$A,'8-Türkiye Yıllar İhracat Birim '!$A:$H,8,0)</f>
        <v>#N/A</v>
      </c>
      <c r="BQ185" s="2">
        <f>VLOOKUP($A:$A,'9-Dünya Yıllar İthaları Birim F'!$A:$N,2,0)</f>
        <v>0</v>
      </c>
      <c r="BR185" s="2">
        <f>VLOOKUP($A:$A,'9-Dünya Yıllar İthaları Birim F'!$A:$N,3,0)</f>
        <v>0</v>
      </c>
      <c r="BS185" s="2">
        <f>VLOOKUP($A:$A,'9-Dünya Yıllar İthaları Birim F'!$A:$N,4,0)</f>
        <v>0</v>
      </c>
      <c r="BT185" s="2">
        <f>VLOOKUP($A:$A,'9-Dünya Yıllar İthaları Birim F'!$A:$N,5,0)</f>
        <v>0</v>
      </c>
      <c r="BU185" s="2">
        <f>VLOOKUP($A:$A,'9-Dünya Yıllar İthaları Birim F'!$A:$N,6,0)</f>
        <v>3000</v>
      </c>
      <c r="BV185" s="2" t="str">
        <f>VLOOKUP($A:$A,'9-Dünya Yıllar İthaları Birim F'!$A:$N,7,0)</f>
        <v>US Dollar/Tons</v>
      </c>
      <c r="BW185" s="2">
        <f>VLOOKUP($A:$A,'9-Dünya Yıllar İthaları Birim F'!$A:$N,8,0)</f>
        <v>2000</v>
      </c>
      <c r="BX185" s="2" t="str">
        <f>VLOOKUP($A:$A,'9-Dünya Yıllar İthaları Birim F'!$A:$N,9,0)</f>
        <v>US Dollar/Tons</v>
      </c>
      <c r="BY185" s="2">
        <f>VLOOKUP($A:$A,'9-Dünya Yıllar İthaları Birim F'!$A:$N,10,0)</f>
        <v>0</v>
      </c>
      <c r="BZ185" s="2" t="str">
        <f>VLOOKUP($A:$A,'9-Dünya Yıllar İthaları Birim F'!$A:$N,11,0)</f>
        <v>US Dollar/Tons</v>
      </c>
      <c r="CA185" s="2">
        <f>VLOOKUP($A:$A,'9-Dünya Yıllar İthaları Birim F'!$A:$N,12,0)</f>
        <v>2</v>
      </c>
      <c r="CB185" s="2">
        <f>VLOOKUP($A:$A,'9-Dünya Yıllar İthaları Birim F'!$A:$N,13,0)</f>
        <v>0</v>
      </c>
      <c r="CC185" s="2" t="str">
        <f>VLOOKUP($A:$A,'9-Dünya Yıllar İthaları Birim F'!$A:$N,14,0)</f>
        <v>Tons</v>
      </c>
    </row>
    <row r="186" spans="1:81" x14ac:dyDescent="0.3">
      <c r="A186" s="8" t="s">
        <v>195</v>
      </c>
      <c r="B186" s="9"/>
      <c r="C186" s="9"/>
      <c r="D186" s="13">
        <v>1</v>
      </c>
      <c r="E186" s="9"/>
      <c r="F186" s="51">
        <v>2</v>
      </c>
      <c r="G186" s="51">
        <f t="shared" si="4"/>
        <v>100</v>
      </c>
      <c r="H186" s="51">
        <f t="shared" si="5"/>
        <v>1.5932573349584559E-4</v>
      </c>
      <c r="I186" s="11" t="e">
        <f>VLOOKUP($A:$A,'2-Dünya Çeyrek Yıllar İthalatı'!$A:$G,2,0)</f>
        <v>#N/A</v>
      </c>
      <c r="J186" s="11" t="e">
        <f>VLOOKUP($A:$A,'2-Dünya Çeyrek Yıllar İthalatı'!$A:$G,3,0)</f>
        <v>#N/A</v>
      </c>
      <c r="K186" s="11" t="e">
        <f>VLOOKUP($A:$A,'2-Dünya Çeyrek Yıllar İthalatı'!$A:$G,4,0)</f>
        <v>#N/A</v>
      </c>
      <c r="L186" s="11" t="e">
        <f>VLOOKUP($A:$A,'2-Dünya Çeyrek Yıllar İthalatı'!$A:$G,5,0)</f>
        <v>#N/A</v>
      </c>
      <c r="M186" s="12" t="e">
        <f>VLOOKUP($A:$A,'2-Dünya Çeyrek Yıllar İthalatı'!$A:$G,6,0)</f>
        <v>#N/A</v>
      </c>
      <c r="N186" s="12" t="e">
        <f>VLOOKUP($A:$A,'2-Dünya Çeyrek Yıllar İthalatı'!$A:$G,7,0)</f>
        <v>#N/A</v>
      </c>
      <c r="O186" s="8">
        <f>VLOOKUP($A:$A,'3-Türkiye İhracat Göstergeleri'!$A:$P,2,0)</f>
        <v>0</v>
      </c>
      <c r="P186" s="27">
        <f>VLOOKUP($A:$A,'3-Türkiye İhracat Göstergeleri'!$A:$P,3,0)</f>
        <v>0</v>
      </c>
      <c r="Q186" s="27">
        <f>VLOOKUP($A:$A,'3-Türkiye İhracat Göstergeleri'!$A:$P,4,0)</f>
        <v>0</v>
      </c>
      <c r="R186" s="27">
        <f>VLOOKUP($A:$A,'3-Türkiye İhracat Göstergeleri'!$A:$P,5,0)</f>
        <v>0</v>
      </c>
      <c r="S186" s="27">
        <f>VLOOKUP($A:$A,'3-Türkiye İhracat Göstergeleri'!$A:$P,6,0)</f>
        <v>0</v>
      </c>
      <c r="T186" s="27">
        <f>VLOOKUP($A:$A,'3-Türkiye İhracat Göstergeleri'!$A:$P,7,0)</f>
        <v>0</v>
      </c>
      <c r="U186" s="27">
        <f>VLOOKUP($A:$A,'3-Türkiye İhracat Göstergeleri'!$A:$P,8,0)</f>
        <v>0</v>
      </c>
      <c r="V186" s="27">
        <f>VLOOKUP($A:$A,'3-Türkiye İhracat Göstergeleri'!$A:$P,9,0)</f>
        <v>0</v>
      </c>
      <c r="W186" s="27">
        <f>VLOOKUP($A:$A,'3-Türkiye İhracat Göstergeleri'!$A:$P,10,0)</f>
        <v>0</v>
      </c>
      <c r="X186" s="27">
        <f>VLOOKUP($A:$A,'3-Türkiye İhracat Göstergeleri'!$A:$P,11,0)</f>
        <v>183</v>
      </c>
      <c r="Y186" s="27">
        <f>VLOOKUP($A:$A,'3-Türkiye İhracat Göstergeleri'!$A:$P,12,0)</f>
        <v>1.5932509888113951E-4</v>
      </c>
      <c r="Z186" s="27">
        <f>VLOOKUP($A:$A,'3-Türkiye İhracat Göstergeleri'!$A:$P,13,0)</f>
        <v>0</v>
      </c>
      <c r="AA186" s="27">
        <f>VLOOKUP($A:$A,'3-Türkiye İhracat Göstergeleri'!$A:$P,14,0)</f>
        <v>3388</v>
      </c>
      <c r="AB186" s="27">
        <f>VLOOKUP($A:$A,'3-Türkiye İhracat Göstergeleri'!$A:$P,15,0)</f>
        <v>1</v>
      </c>
      <c r="AC186" s="27">
        <f>VLOOKUP($A:$A,'3-Türkiye İhracat Göstergeleri'!$A:$P,16,0)</f>
        <v>0</v>
      </c>
      <c r="AD186" s="27">
        <f>VLOOKUP($A:$A,'4-Dünya İthalat Göstergeleri'!$A:$M,2,0)</f>
        <v>2</v>
      </c>
      <c r="AE186" s="28">
        <f>VLOOKUP($A:$A,'4-Dünya İthalat Göstergeleri'!$A:$M,3,0)</f>
        <v>-2</v>
      </c>
      <c r="AF186" s="27">
        <f>VLOOKUP($A:$A,'4-Dünya İthalat Göstergeleri'!$A:$M,4,0)</f>
        <v>0</v>
      </c>
      <c r="AG186" s="27" t="str">
        <f>VLOOKUP($A:$A,'4-Dünya İthalat Göstergeleri'!$A:$M,5,0)</f>
        <v>Tons</v>
      </c>
      <c r="AH186" s="27">
        <f>VLOOKUP($A:$A,'4-Dünya İthalat Göstergeleri'!$A:$M,6,0)</f>
        <v>0</v>
      </c>
      <c r="AI186" s="27">
        <f>VLOOKUP($A:$A,'4-Dünya İthalat Göstergeleri'!$A:$M,7,0)</f>
        <v>0</v>
      </c>
      <c r="AJ186" s="27">
        <f>VLOOKUP($A:$A,'4-Dünya İthalat Göstergeleri'!$A:$M,8,0)</f>
        <v>0</v>
      </c>
      <c r="AK186" s="27">
        <f>VLOOKUP($A:$A,'4-Dünya İthalat Göstergeleri'!$A:$M,9,0)</f>
        <v>0</v>
      </c>
      <c r="AL186" s="27">
        <f>VLOOKUP($A:$A,'4-Dünya İthalat Göstergeleri'!$A:$M,10,0)</f>
        <v>1.5932509888113951E-4</v>
      </c>
      <c r="AM186" s="27">
        <f>VLOOKUP($A:$A,'4-Dünya İthalat Göstergeleri'!$A:$M,11,0)</f>
        <v>3388</v>
      </c>
      <c r="AN186" s="27">
        <f>VLOOKUP($A:$A,'4-Dünya İthalat Göstergeleri'!$A:$M,12,0)</f>
        <v>1</v>
      </c>
      <c r="AO186" s="27" t="str">
        <f>VLOOKUP($A:$A,'4-Dünya İthalat Göstergeleri'!$A:$M,13,0)</f>
        <v>...</v>
      </c>
      <c r="AP186" s="11" t="e">
        <f>VLOOKUP($A:$A,'5-Dünya Yıllar İhracatı'!$A:$H,2,0)</f>
        <v>#N/A</v>
      </c>
      <c r="AQ186" s="11" t="e">
        <f>VLOOKUP($A:$A,'5-Dünya Yıllar İhracatı'!$A:$H,3,0)</f>
        <v>#N/A</v>
      </c>
      <c r="AR186" s="11" t="e">
        <f>VLOOKUP($A:$A,'5-Dünya Yıllar İhracatı'!$A:$H,4,0)</f>
        <v>#N/A</v>
      </c>
      <c r="AS186" s="11" t="e">
        <f>VLOOKUP($A:$A,'5-Dünya Yıllar İhracatı'!$A:$H,5,0)</f>
        <v>#N/A</v>
      </c>
      <c r="AT186" s="12" t="e">
        <f>VLOOKUP($A:$A,'5-Dünya Yıllar İhracatı'!$A:$H,6,0)</f>
        <v>#N/A</v>
      </c>
      <c r="AU186" s="12" t="e">
        <f>VLOOKUP($A:$A,'5-Dünya Yıllar İhracatı'!$A:$H,7,0)</f>
        <v>#N/A</v>
      </c>
      <c r="AV186" s="12" t="e">
        <f>VLOOKUP($A:$A,'5-Dünya Yıllar İhracatı'!$A:$H,8,0)</f>
        <v>#N/A</v>
      </c>
      <c r="AW186" s="11" t="e">
        <f>VLOOKUP($A:$A,'6-Türkiye Yıllar İhracatı'!$A:$H,2,0)</f>
        <v>#N/A</v>
      </c>
      <c r="AX186" s="11" t="e">
        <f>VLOOKUP($A:$A,'6-Türkiye Yıllar İhracatı'!$A:$H,3,0)</f>
        <v>#N/A</v>
      </c>
      <c r="AY186" s="11" t="e">
        <f>VLOOKUP($A:$A,'6-Türkiye Yıllar İhracatı'!$A:$H,4,0)</f>
        <v>#N/A</v>
      </c>
      <c r="AZ186" s="11" t="e">
        <f>VLOOKUP($A:$A,'6-Türkiye Yıllar İhracatı'!$A:$H,5,0)</f>
        <v>#N/A</v>
      </c>
      <c r="BA186" s="12" t="e">
        <f>VLOOKUP($A:$A,'6-Türkiye Yıllar İhracatı'!$A:$H,6,0)</f>
        <v>#N/A</v>
      </c>
      <c r="BB186" s="11" t="e">
        <f>VLOOKUP($A:$A,'6-Türkiye Yıllar İhracatı'!$A:$H,7,0)</f>
        <v>#N/A</v>
      </c>
      <c r="BC186" s="12" t="e">
        <f>VLOOKUP($A:$A,'6-Türkiye Yıllar İhracatı'!$A:$H,8,0)</f>
        <v>#N/A</v>
      </c>
      <c r="BD186" s="9" t="e">
        <f>VLOOKUP($A:$A,'7-Türkiye Çeyrek Yıllar İhracat'!$A:$G,2,0)</f>
        <v>#N/A</v>
      </c>
      <c r="BE186" s="9" t="e">
        <f>VLOOKUP($A:$A,'7-Türkiye Çeyrek Yıllar İhracat'!$A:$G,3,0)</f>
        <v>#N/A</v>
      </c>
      <c r="BF186" s="9" t="e">
        <f>VLOOKUP($A:$A,'7-Türkiye Çeyrek Yıllar İhracat'!$A:$G,4,0)</f>
        <v>#N/A</v>
      </c>
      <c r="BG186" s="9" t="e">
        <f>VLOOKUP($A:$A,'7-Türkiye Çeyrek Yıllar İhracat'!$A:$G,5,0)</f>
        <v>#N/A</v>
      </c>
      <c r="BH186" s="10" t="e">
        <f>VLOOKUP($A:$A,'7-Türkiye Çeyrek Yıllar İhracat'!$A:$G,6,0)</f>
        <v>#N/A</v>
      </c>
      <c r="BI186" s="12" t="e">
        <f>VLOOKUP($A:$A,'7-Türkiye Çeyrek Yıllar İhracat'!$A:$G,7,0)</f>
        <v>#N/A</v>
      </c>
      <c r="BJ186" s="11" t="e">
        <f>VLOOKUP($A:$A,'8-Türkiye Yıllar İhracat Birim '!$A:$H,2,0)</f>
        <v>#N/A</v>
      </c>
      <c r="BK186" s="11" t="e">
        <f>VLOOKUP($A:$A,'8-Türkiye Yıllar İhracat Birim '!$A:$H,3,0)</f>
        <v>#N/A</v>
      </c>
      <c r="BL186" s="11" t="e">
        <f>VLOOKUP($A:$A,'8-Türkiye Yıllar İhracat Birim '!$A:$H,4,0)</f>
        <v>#N/A</v>
      </c>
      <c r="BM186" s="11" t="e">
        <f>VLOOKUP($A:$A,'8-Türkiye Yıllar İhracat Birim '!$A:$H,5,0)</f>
        <v>#N/A</v>
      </c>
      <c r="BN186" s="11" t="e">
        <f>VLOOKUP($A:$A,'8-Türkiye Yıllar İhracat Birim '!$A:$H,6,0)</f>
        <v>#N/A</v>
      </c>
      <c r="BO186" s="11" t="e">
        <f>VLOOKUP($A:$A,'8-Türkiye Yıllar İhracat Birim '!$A:$H,7,0)</f>
        <v>#N/A</v>
      </c>
      <c r="BP186" s="12" t="e">
        <f>VLOOKUP($A:$A,'8-Türkiye Yıllar İhracat Birim '!$A:$H,8,0)</f>
        <v>#N/A</v>
      </c>
      <c r="BQ186" s="2">
        <f>VLOOKUP($A:$A,'9-Dünya Yıllar İthaları Birim F'!$A:$N,2,0)</f>
        <v>0</v>
      </c>
      <c r="BR186" s="2">
        <f>VLOOKUP($A:$A,'9-Dünya Yıllar İthaları Birim F'!$A:$N,3,0)</f>
        <v>0</v>
      </c>
      <c r="BS186" s="2">
        <f>VLOOKUP($A:$A,'9-Dünya Yıllar İthaları Birim F'!$A:$N,4,0)</f>
        <v>0</v>
      </c>
      <c r="BT186" s="2">
        <f>VLOOKUP($A:$A,'9-Dünya Yıllar İthaları Birim F'!$A:$N,5,0)</f>
        <v>0</v>
      </c>
      <c r="BU186" s="2">
        <f>VLOOKUP($A:$A,'9-Dünya Yıllar İthaları Birim F'!$A:$N,6,0)</f>
        <v>0</v>
      </c>
      <c r="BV186" s="2" t="str">
        <f>VLOOKUP($A:$A,'9-Dünya Yıllar İthaları Birim F'!$A:$N,7,0)</f>
        <v>US Dollar/Tons</v>
      </c>
      <c r="BW186" s="2">
        <f>VLOOKUP($A:$A,'9-Dünya Yıllar İthaları Birim F'!$A:$N,8,0)</f>
        <v>0</v>
      </c>
      <c r="BX186" s="2">
        <f>VLOOKUP($A:$A,'9-Dünya Yıllar İthaları Birim F'!$A:$N,9,0)</f>
        <v>0</v>
      </c>
      <c r="BY186" s="2">
        <f>VLOOKUP($A:$A,'9-Dünya Yıllar İthaları Birim F'!$A:$N,10,0)</f>
        <v>0</v>
      </c>
      <c r="BZ186" s="2" t="str">
        <f>VLOOKUP($A:$A,'9-Dünya Yıllar İthaları Birim F'!$A:$N,11,0)</f>
        <v>US Dollar/Tons</v>
      </c>
      <c r="CA186" s="2">
        <f>VLOOKUP($A:$A,'9-Dünya Yıllar İthaları Birim F'!$A:$N,12,0)</f>
        <v>2</v>
      </c>
      <c r="CB186" s="2">
        <f>VLOOKUP($A:$A,'9-Dünya Yıllar İthaları Birim F'!$A:$N,13,0)</f>
        <v>0</v>
      </c>
      <c r="CC186" s="2" t="str">
        <f>VLOOKUP($A:$A,'9-Dünya Yıllar İthaları Birim F'!$A:$N,14,0)</f>
        <v>Tons</v>
      </c>
    </row>
    <row r="187" spans="1:81" x14ac:dyDescent="0.3">
      <c r="A187" s="6" t="s">
        <v>196</v>
      </c>
      <c r="B187" s="14">
        <v>1</v>
      </c>
      <c r="C187" s="11"/>
      <c r="D187" s="11"/>
      <c r="E187" s="11"/>
      <c r="F187" s="52">
        <v>2</v>
      </c>
      <c r="G187" s="52">
        <f t="shared" si="4"/>
        <v>100</v>
      </c>
      <c r="H187" s="52">
        <f t="shared" si="5"/>
        <v>1.5932573349584559E-4</v>
      </c>
      <c r="I187" s="9" t="e">
        <f>VLOOKUP($A:$A,'2-Dünya Çeyrek Yıllar İthalatı'!$A:$G,2,0)</f>
        <v>#N/A</v>
      </c>
      <c r="J187" s="9" t="e">
        <f>VLOOKUP($A:$A,'2-Dünya Çeyrek Yıllar İthalatı'!$A:$G,3,0)</f>
        <v>#N/A</v>
      </c>
      <c r="K187" s="9" t="e">
        <f>VLOOKUP($A:$A,'2-Dünya Çeyrek Yıllar İthalatı'!$A:$G,4,0)</f>
        <v>#N/A</v>
      </c>
      <c r="L187" s="9" t="e">
        <f>VLOOKUP($A:$A,'2-Dünya Çeyrek Yıllar İthalatı'!$A:$G,5,0)</f>
        <v>#N/A</v>
      </c>
      <c r="M187" s="10" t="e">
        <f>VLOOKUP($A:$A,'2-Dünya Çeyrek Yıllar İthalatı'!$A:$G,6,0)</f>
        <v>#N/A</v>
      </c>
      <c r="N187" s="10" t="e">
        <f>VLOOKUP($A:$A,'2-Dünya Çeyrek Yıllar İthalatı'!$A:$G,7,0)</f>
        <v>#N/A</v>
      </c>
      <c r="O187" s="6">
        <f>VLOOKUP($A:$A,'3-Türkiye İhracat Göstergeleri'!$A:$P,2,0)</f>
        <v>0</v>
      </c>
      <c r="P187" s="25">
        <f>VLOOKUP($A:$A,'3-Türkiye İhracat Göstergeleri'!$A:$P,3,0)</f>
        <v>0</v>
      </c>
      <c r="Q187" s="25">
        <f>VLOOKUP($A:$A,'3-Türkiye İhracat Göstergeleri'!$A:$P,4,0)</f>
        <v>0</v>
      </c>
      <c r="R187" s="25">
        <f>VLOOKUP($A:$A,'3-Türkiye İhracat Göstergeleri'!$A:$P,5,0)</f>
        <v>0</v>
      </c>
      <c r="S187" s="25">
        <f>VLOOKUP($A:$A,'3-Türkiye İhracat Göstergeleri'!$A:$P,6,0)</f>
        <v>0</v>
      </c>
      <c r="T187" s="25">
        <f>VLOOKUP($A:$A,'3-Türkiye İhracat Göstergeleri'!$A:$P,7,0)</f>
        <v>0</v>
      </c>
      <c r="U187" s="25">
        <f>VLOOKUP($A:$A,'3-Türkiye İhracat Göstergeleri'!$A:$P,8,0)</f>
        <v>0</v>
      </c>
      <c r="V187" s="25">
        <f>VLOOKUP($A:$A,'3-Türkiye İhracat Göstergeleri'!$A:$P,9,0)</f>
        <v>0</v>
      </c>
      <c r="W187" s="25">
        <f>VLOOKUP($A:$A,'3-Türkiye İhracat Göstergeleri'!$A:$P,10,0)</f>
        <v>0</v>
      </c>
      <c r="X187" s="25">
        <f>VLOOKUP($A:$A,'3-Türkiye İhracat Göstergeleri'!$A:$P,11,0)</f>
        <v>181</v>
      </c>
      <c r="Y187" s="25">
        <f>VLOOKUP($A:$A,'3-Türkiye İhracat Göstergeleri'!$A:$P,12,0)</f>
        <v>1.5932509888113951E-4</v>
      </c>
      <c r="Z187" s="25">
        <f>VLOOKUP($A:$A,'3-Türkiye İhracat Göstergeleri'!$A:$P,13,0)</f>
        <v>17</v>
      </c>
      <c r="AA187" s="25">
        <f>VLOOKUP($A:$A,'3-Türkiye İhracat Göstergeleri'!$A:$P,14,0)</f>
        <v>4394</v>
      </c>
      <c r="AB187" s="25">
        <f>VLOOKUP($A:$A,'3-Türkiye İhracat Göstergeleri'!$A:$P,15,0)</f>
        <v>1</v>
      </c>
      <c r="AC187" s="25">
        <f>VLOOKUP($A:$A,'3-Türkiye İhracat Göstergeleri'!$A:$P,16,0)</f>
        <v>7</v>
      </c>
      <c r="AD187" s="41">
        <f>VLOOKUP($A:$A,'4-Dünya İthalat Göstergeleri'!$A:$M,2,0)</f>
        <v>2</v>
      </c>
      <c r="AE187" s="29">
        <f>VLOOKUP($A:$A,'4-Dünya İthalat Göstergeleri'!$A:$M,3,0)</f>
        <v>-2</v>
      </c>
      <c r="AF187" s="41">
        <f>VLOOKUP($A:$A,'4-Dünya İthalat Göstergeleri'!$A:$M,4,0)</f>
        <v>0</v>
      </c>
      <c r="AG187" s="41" t="str">
        <f>VLOOKUP($A:$A,'4-Dünya İthalat Göstergeleri'!$A:$M,5,0)</f>
        <v>Tons</v>
      </c>
      <c r="AH187" s="41">
        <f>VLOOKUP($A:$A,'4-Dünya İthalat Göstergeleri'!$A:$M,6,0)</f>
        <v>0</v>
      </c>
      <c r="AI187" s="41">
        <f>VLOOKUP($A:$A,'4-Dünya İthalat Göstergeleri'!$A:$M,7,0)</f>
        <v>17</v>
      </c>
      <c r="AJ187" s="41">
        <f>VLOOKUP($A:$A,'4-Dünya İthalat Göstergeleri'!$A:$M,8,0)</f>
        <v>0</v>
      </c>
      <c r="AK187" s="41">
        <f>VLOOKUP($A:$A,'4-Dünya İthalat Göstergeleri'!$A:$M,9,0)</f>
        <v>0</v>
      </c>
      <c r="AL187" s="41">
        <f>VLOOKUP($A:$A,'4-Dünya İthalat Göstergeleri'!$A:$M,10,0)</f>
        <v>1.5932509888113951E-4</v>
      </c>
      <c r="AM187" s="41">
        <f>VLOOKUP($A:$A,'4-Dünya İthalat Göstergeleri'!$A:$M,11,0)</f>
        <v>4394</v>
      </c>
      <c r="AN187" s="41">
        <f>VLOOKUP($A:$A,'4-Dünya İthalat Göstergeleri'!$A:$M,12,0)</f>
        <v>1</v>
      </c>
      <c r="AO187" s="41">
        <f>VLOOKUP($A:$A,'4-Dünya İthalat Göstergeleri'!$A:$M,13,0)</f>
        <v>45478</v>
      </c>
      <c r="AP187" s="9" t="e">
        <f>VLOOKUP($A:$A,'5-Dünya Yıllar İhracatı'!$A:$H,2,0)</f>
        <v>#N/A</v>
      </c>
      <c r="AQ187" s="9" t="e">
        <f>VLOOKUP($A:$A,'5-Dünya Yıllar İhracatı'!$A:$H,3,0)</f>
        <v>#N/A</v>
      </c>
      <c r="AR187" s="9" t="e">
        <f>VLOOKUP($A:$A,'5-Dünya Yıllar İhracatı'!$A:$H,4,0)</f>
        <v>#N/A</v>
      </c>
      <c r="AS187" s="9" t="e">
        <f>VLOOKUP($A:$A,'5-Dünya Yıllar İhracatı'!$A:$H,5,0)</f>
        <v>#N/A</v>
      </c>
      <c r="AT187" s="10" t="e">
        <f>VLOOKUP($A:$A,'5-Dünya Yıllar İhracatı'!$A:$H,6,0)</f>
        <v>#N/A</v>
      </c>
      <c r="AU187" s="10" t="e">
        <f>VLOOKUP($A:$A,'5-Dünya Yıllar İhracatı'!$A:$H,7,0)</f>
        <v>#N/A</v>
      </c>
      <c r="AV187" s="10" t="e">
        <f>VLOOKUP($A:$A,'5-Dünya Yıllar İhracatı'!$A:$H,8,0)</f>
        <v>#N/A</v>
      </c>
      <c r="AW187" s="9" t="e">
        <f>VLOOKUP($A:$A,'6-Türkiye Yıllar İhracatı'!$A:$H,2,0)</f>
        <v>#N/A</v>
      </c>
      <c r="AX187" s="9" t="e">
        <f>VLOOKUP($A:$A,'6-Türkiye Yıllar İhracatı'!$A:$H,3,0)</f>
        <v>#N/A</v>
      </c>
      <c r="AY187" s="9" t="e">
        <f>VLOOKUP($A:$A,'6-Türkiye Yıllar İhracatı'!$A:$H,4,0)</f>
        <v>#N/A</v>
      </c>
      <c r="AZ187" s="9" t="e">
        <f>VLOOKUP($A:$A,'6-Türkiye Yıllar İhracatı'!$A:$H,5,0)</f>
        <v>#N/A</v>
      </c>
      <c r="BA187" s="10" t="e">
        <f>VLOOKUP($A:$A,'6-Türkiye Yıllar İhracatı'!$A:$H,6,0)</f>
        <v>#N/A</v>
      </c>
      <c r="BB187" s="9" t="e">
        <f>VLOOKUP($A:$A,'6-Türkiye Yıllar İhracatı'!$A:$H,7,0)</f>
        <v>#N/A</v>
      </c>
      <c r="BC187" s="10" t="e">
        <f>VLOOKUP($A:$A,'6-Türkiye Yıllar İhracatı'!$A:$H,8,0)</f>
        <v>#N/A</v>
      </c>
      <c r="BD187" s="11" t="e">
        <f>VLOOKUP($A:$A,'7-Türkiye Çeyrek Yıllar İhracat'!$A:$G,2,0)</f>
        <v>#N/A</v>
      </c>
      <c r="BE187" s="11" t="e">
        <f>VLOOKUP($A:$A,'7-Türkiye Çeyrek Yıllar İhracat'!$A:$G,3,0)</f>
        <v>#N/A</v>
      </c>
      <c r="BF187" s="11" t="e">
        <f>VLOOKUP($A:$A,'7-Türkiye Çeyrek Yıllar İhracat'!$A:$G,4,0)</f>
        <v>#N/A</v>
      </c>
      <c r="BG187" s="11" t="e">
        <f>VLOOKUP($A:$A,'7-Türkiye Çeyrek Yıllar İhracat'!$A:$G,5,0)</f>
        <v>#N/A</v>
      </c>
      <c r="BH187" s="12" t="e">
        <f>VLOOKUP($A:$A,'7-Türkiye Çeyrek Yıllar İhracat'!$A:$G,6,0)</f>
        <v>#N/A</v>
      </c>
      <c r="BI187" s="12" t="e">
        <f>VLOOKUP($A:$A,'7-Türkiye Çeyrek Yıllar İhracat'!$A:$G,7,0)</f>
        <v>#N/A</v>
      </c>
      <c r="BJ187" s="9" t="e">
        <f>VLOOKUP($A:$A,'8-Türkiye Yıllar İhracat Birim '!$A:$H,2,0)</f>
        <v>#N/A</v>
      </c>
      <c r="BK187" s="9" t="e">
        <f>VLOOKUP($A:$A,'8-Türkiye Yıllar İhracat Birim '!$A:$H,3,0)</f>
        <v>#N/A</v>
      </c>
      <c r="BL187" s="9" t="e">
        <f>VLOOKUP($A:$A,'8-Türkiye Yıllar İhracat Birim '!$A:$H,4,0)</f>
        <v>#N/A</v>
      </c>
      <c r="BM187" s="9" t="e">
        <f>VLOOKUP($A:$A,'8-Türkiye Yıllar İhracat Birim '!$A:$H,5,0)</f>
        <v>#N/A</v>
      </c>
      <c r="BN187" s="9" t="e">
        <f>VLOOKUP($A:$A,'8-Türkiye Yıllar İhracat Birim '!$A:$H,6,0)</f>
        <v>#N/A</v>
      </c>
      <c r="BO187" s="9" t="e">
        <f>VLOOKUP($A:$A,'8-Türkiye Yıllar İhracat Birim '!$A:$H,7,0)</f>
        <v>#N/A</v>
      </c>
      <c r="BP187" s="10" t="e">
        <f>VLOOKUP($A:$A,'8-Türkiye Yıllar İhracat Birim '!$A:$H,8,0)</f>
        <v>#N/A</v>
      </c>
      <c r="BQ187" s="2">
        <f>VLOOKUP($A:$A,'9-Dünya Yıllar İthaları Birim F'!$A:$N,2,0)</f>
        <v>0</v>
      </c>
      <c r="BR187" s="2" t="str">
        <f>VLOOKUP($A:$A,'9-Dünya Yıllar İthaları Birim F'!$A:$N,3,0)</f>
        <v>US Dollar/Tons</v>
      </c>
      <c r="BS187" s="2">
        <f>VLOOKUP($A:$A,'9-Dünya Yıllar İthaları Birim F'!$A:$N,4,0)</f>
        <v>0</v>
      </c>
      <c r="BT187" s="2">
        <f>VLOOKUP($A:$A,'9-Dünya Yıllar İthaları Birim F'!$A:$N,5,0)</f>
        <v>0</v>
      </c>
      <c r="BU187" s="2">
        <f>VLOOKUP($A:$A,'9-Dünya Yıllar İthaları Birim F'!$A:$N,6,0)</f>
        <v>0</v>
      </c>
      <c r="BV187" s="2">
        <f>VLOOKUP($A:$A,'9-Dünya Yıllar İthaları Birim F'!$A:$N,7,0)</f>
        <v>0</v>
      </c>
      <c r="BW187" s="2">
        <f>VLOOKUP($A:$A,'9-Dünya Yıllar İthaları Birim F'!$A:$N,8,0)</f>
        <v>0</v>
      </c>
      <c r="BX187" s="2">
        <f>VLOOKUP($A:$A,'9-Dünya Yıllar İthaları Birim F'!$A:$N,9,0)</f>
        <v>0</v>
      </c>
      <c r="BY187" s="2">
        <f>VLOOKUP($A:$A,'9-Dünya Yıllar İthaları Birim F'!$A:$N,10,0)</f>
        <v>0</v>
      </c>
      <c r="BZ187" s="2" t="str">
        <f>VLOOKUP($A:$A,'9-Dünya Yıllar İthaları Birim F'!$A:$N,11,0)</f>
        <v>US Dollar/Tons</v>
      </c>
      <c r="CA187" s="2">
        <f>VLOOKUP($A:$A,'9-Dünya Yıllar İthaları Birim F'!$A:$N,12,0)</f>
        <v>2</v>
      </c>
      <c r="CB187" s="2">
        <f>VLOOKUP($A:$A,'9-Dünya Yıllar İthaları Birim F'!$A:$N,13,0)</f>
        <v>0</v>
      </c>
      <c r="CC187" s="2" t="str">
        <f>VLOOKUP($A:$A,'9-Dünya Yıllar İthaları Birim F'!$A:$N,14,0)</f>
        <v>Tons</v>
      </c>
    </row>
    <row r="188" spans="1:81" x14ac:dyDescent="0.3">
      <c r="A188" s="8" t="s">
        <v>197</v>
      </c>
      <c r="B188" s="9">
        <v>2</v>
      </c>
      <c r="C188" s="9">
        <v>2</v>
      </c>
      <c r="D188" s="9">
        <v>0</v>
      </c>
      <c r="E188" s="9">
        <v>3</v>
      </c>
      <c r="F188" s="49">
        <v>1</v>
      </c>
      <c r="G188" s="49">
        <f t="shared" si="4"/>
        <v>-66.666666666666657</v>
      </c>
      <c r="H188" s="49">
        <f t="shared" si="5"/>
        <v>7.9662866747922794E-5</v>
      </c>
      <c r="I188" s="11" t="e">
        <f>VLOOKUP($A:$A,'2-Dünya Çeyrek Yıllar İthalatı'!$A:$G,2,0)</f>
        <v>#N/A</v>
      </c>
      <c r="J188" s="11" t="e">
        <f>VLOOKUP($A:$A,'2-Dünya Çeyrek Yıllar İthalatı'!$A:$G,3,0)</f>
        <v>#N/A</v>
      </c>
      <c r="K188" s="11" t="e">
        <f>VLOOKUP($A:$A,'2-Dünya Çeyrek Yıllar İthalatı'!$A:$G,4,0)</f>
        <v>#N/A</v>
      </c>
      <c r="L188" s="11" t="e">
        <f>VLOOKUP($A:$A,'2-Dünya Çeyrek Yıllar İthalatı'!$A:$G,5,0)</f>
        <v>#N/A</v>
      </c>
      <c r="M188" s="12" t="e">
        <f>VLOOKUP($A:$A,'2-Dünya Çeyrek Yıllar İthalatı'!$A:$G,6,0)</f>
        <v>#N/A</v>
      </c>
      <c r="N188" s="12" t="e">
        <f>VLOOKUP($A:$A,'2-Dünya Çeyrek Yıllar İthalatı'!$A:$G,7,0)</f>
        <v>#N/A</v>
      </c>
      <c r="O188" s="8">
        <f>VLOOKUP($A:$A,'3-Türkiye İhracat Göstergeleri'!$A:$P,2,0)</f>
        <v>0</v>
      </c>
      <c r="P188" s="27">
        <f>VLOOKUP($A:$A,'3-Türkiye İhracat Göstergeleri'!$A:$P,3,0)</f>
        <v>0</v>
      </c>
      <c r="Q188" s="27">
        <f>VLOOKUP($A:$A,'3-Türkiye İhracat Göstergeleri'!$A:$P,4,0)</f>
        <v>0</v>
      </c>
      <c r="R188" s="27">
        <f>VLOOKUP($A:$A,'3-Türkiye İhracat Göstergeleri'!$A:$P,5,0)</f>
        <v>0</v>
      </c>
      <c r="S188" s="27">
        <f>VLOOKUP($A:$A,'3-Türkiye İhracat Göstergeleri'!$A:$P,6,0)</f>
        <v>0</v>
      </c>
      <c r="T188" s="27">
        <f>VLOOKUP($A:$A,'3-Türkiye İhracat Göstergeleri'!$A:$P,7,0)</f>
        <v>0</v>
      </c>
      <c r="U188" s="27">
        <f>VLOOKUP($A:$A,'3-Türkiye İhracat Göstergeleri'!$A:$P,8,0)</f>
        <v>0</v>
      </c>
      <c r="V188" s="27">
        <f>VLOOKUP($A:$A,'3-Türkiye İhracat Göstergeleri'!$A:$P,9,0)</f>
        <v>0</v>
      </c>
      <c r="W188" s="27">
        <f>VLOOKUP($A:$A,'3-Türkiye İhracat Göstergeleri'!$A:$P,10,0)</f>
        <v>0</v>
      </c>
      <c r="X188" s="27">
        <f>VLOOKUP($A:$A,'3-Türkiye İhracat Göstergeleri'!$A:$P,11,0)</f>
        <v>187</v>
      </c>
      <c r="Y188" s="27">
        <f>VLOOKUP($A:$A,'3-Türkiye İhracat Göstergeleri'!$A:$P,12,0)</f>
        <v>7.9662549440569753E-5</v>
      </c>
      <c r="Z188" s="27">
        <f>VLOOKUP($A:$A,'3-Türkiye İhracat Göstergeleri'!$A:$P,13,0)</f>
        <v>-7</v>
      </c>
      <c r="AA188" s="27">
        <f>VLOOKUP($A:$A,'3-Türkiye İhracat Göstergeleri'!$A:$P,14,0)</f>
        <v>4060</v>
      </c>
      <c r="AB188" s="27">
        <f>VLOOKUP($A:$A,'3-Türkiye İhracat Göstergeleri'!$A:$P,15,0)</f>
        <v>1</v>
      </c>
      <c r="AC188" s="27">
        <f>VLOOKUP($A:$A,'3-Türkiye İhracat Göstergeleri'!$A:$P,16,0)</f>
        <v>5</v>
      </c>
      <c r="AD188" s="27">
        <f>VLOOKUP($A:$A,'4-Dünya İthalat Göstergeleri'!$A:$M,2,0)</f>
        <v>1</v>
      </c>
      <c r="AE188" s="28">
        <f>VLOOKUP($A:$A,'4-Dünya İthalat Göstergeleri'!$A:$M,3,0)</f>
        <v>-1</v>
      </c>
      <c r="AF188" s="27">
        <f>VLOOKUP($A:$A,'4-Dünya İthalat Göstergeleri'!$A:$M,4,0)</f>
        <v>0</v>
      </c>
      <c r="AG188" s="27" t="str">
        <f>VLOOKUP($A:$A,'4-Dünya İthalat Göstergeleri'!$A:$M,5,0)</f>
        <v>Tons</v>
      </c>
      <c r="AH188" s="27">
        <f>VLOOKUP($A:$A,'4-Dünya İthalat Göstergeleri'!$A:$M,6,0)</f>
        <v>0</v>
      </c>
      <c r="AI188" s="27">
        <f>VLOOKUP($A:$A,'4-Dünya İthalat Göstergeleri'!$A:$M,7,0)</f>
        <v>-7</v>
      </c>
      <c r="AJ188" s="27">
        <f>VLOOKUP($A:$A,'4-Dünya İthalat Göstergeleri'!$A:$M,8,0)</f>
        <v>0</v>
      </c>
      <c r="AK188" s="27">
        <f>VLOOKUP($A:$A,'4-Dünya İthalat Göstergeleri'!$A:$M,9,0)</f>
        <v>-69</v>
      </c>
      <c r="AL188" s="27">
        <f>VLOOKUP($A:$A,'4-Dünya İthalat Göstergeleri'!$A:$M,10,0)</f>
        <v>7.9662549440569753E-5</v>
      </c>
      <c r="AM188" s="27">
        <f>VLOOKUP($A:$A,'4-Dünya İthalat Göstergeleri'!$A:$M,11,0)</f>
        <v>4060</v>
      </c>
      <c r="AN188" s="27">
        <f>VLOOKUP($A:$A,'4-Dünya İthalat Göstergeleri'!$A:$M,12,0)</f>
        <v>1</v>
      </c>
      <c r="AO188" s="27">
        <f>VLOOKUP($A:$A,'4-Dünya İthalat Göstergeleri'!$A:$M,13,0)</f>
        <v>45326</v>
      </c>
      <c r="AP188" s="11" t="e">
        <f>VLOOKUP($A:$A,'5-Dünya Yıllar İhracatı'!$A:$H,2,0)</f>
        <v>#N/A</v>
      </c>
      <c r="AQ188" s="11" t="e">
        <f>VLOOKUP($A:$A,'5-Dünya Yıllar İhracatı'!$A:$H,3,0)</f>
        <v>#N/A</v>
      </c>
      <c r="AR188" s="11" t="e">
        <f>VLOOKUP($A:$A,'5-Dünya Yıllar İhracatı'!$A:$H,4,0)</f>
        <v>#N/A</v>
      </c>
      <c r="AS188" s="11" t="e">
        <f>VLOOKUP($A:$A,'5-Dünya Yıllar İhracatı'!$A:$H,5,0)</f>
        <v>#N/A</v>
      </c>
      <c r="AT188" s="12" t="e">
        <f>VLOOKUP($A:$A,'5-Dünya Yıllar İhracatı'!$A:$H,6,0)</f>
        <v>#N/A</v>
      </c>
      <c r="AU188" s="12" t="e">
        <f>VLOOKUP($A:$A,'5-Dünya Yıllar İhracatı'!$A:$H,7,0)</f>
        <v>#N/A</v>
      </c>
      <c r="AV188" s="12" t="e">
        <f>VLOOKUP($A:$A,'5-Dünya Yıllar İhracatı'!$A:$H,8,0)</f>
        <v>#N/A</v>
      </c>
      <c r="AW188" s="11" t="e">
        <f>VLOOKUP($A:$A,'6-Türkiye Yıllar İhracatı'!$A:$H,2,0)</f>
        <v>#N/A</v>
      </c>
      <c r="AX188" s="11" t="e">
        <f>VLOOKUP($A:$A,'6-Türkiye Yıllar İhracatı'!$A:$H,3,0)</f>
        <v>#N/A</v>
      </c>
      <c r="AY188" s="11" t="e">
        <f>VLOOKUP($A:$A,'6-Türkiye Yıllar İhracatı'!$A:$H,4,0)</f>
        <v>#N/A</v>
      </c>
      <c r="AZ188" s="11" t="e">
        <f>VLOOKUP($A:$A,'6-Türkiye Yıllar İhracatı'!$A:$H,5,0)</f>
        <v>#N/A</v>
      </c>
      <c r="BA188" s="12" t="e">
        <f>VLOOKUP($A:$A,'6-Türkiye Yıllar İhracatı'!$A:$H,6,0)</f>
        <v>#N/A</v>
      </c>
      <c r="BB188" s="11" t="e">
        <f>VLOOKUP($A:$A,'6-Türkiye Yıllar İhracatı'!$A:$H,7,0)</f>
        <v>#N/A</v>
      </c>
      <c r="BC188" s="12" t="e">
        <f>VLOOKUP($A:$A,'6-Türkiye Yıllar İhracatı'!$A:$H,8,0)</f>
        <v>#N/A</v>
      </c>
      <c r="BD188" s="9" t="e">
        <f>VLOOKUP($A:$A,'7-Türkiye Çeyrek Yıllar İhracat'!$A:$G,2,0)</f>
        <v>#N/A</v>
      </c>
      <c r="BE188" s="9" t="e">
        <f>VLOOKUP($A:$A,'7-Türkiye Çeyrek Yıllar İhracat'!$A:$G,3,0)</f>
        <v>#N/A</v>
      </c>
      <c r="BF188" s="9" t="e">
        <f>VLOOKUP($A:$A,'7-Türkiye Çeyrek Yıllar İhracat'!$A:$G,4,0)</f>
        <v>#N/A</v>
      </c>
      <c r="BG188" s="9" t="e">
        <f>VLOOKUP($A:$A,'7-Türkiye Çeyrek Yıllar İhracat'!$A:$G,5,0)</f>
        <v>#N/A</v>
      </c>
      <c r="BH188" s="10" t="e">
        <f>VLOOKUP($A:$A,'7-Türkiye Çeyrek Yıllar İhracat'!$A:$G,6,0)</f>
        <v>#N/A</v>
      </c>
      <c r="BI188" s="12" t="e">
        <f>VLOOKUP($A:$A,'7-Türkiye Çeyrek Yıllar İhracat'!$A:$G,7,0)</f>
        <v>#N/A</v>
      </c>
      <c r="BJ188" s="11" t="e">
        <f>VLOOKUP($A:$A,'8-Türkiye Yıllar İhracat Birim '!$A:$H,2,0)</f>
        <v>#N/A</v>
      </c>
      <c r="BK188" s="11" t="e">
        <f>VLOOKUP($A:$A,'8-Türkiye Yıllar İhracat Birim '!$A:$H,3,0)</f>
        <v>#N/A</v>
      </c>
      <c r="BL188" s="11" t="e">
        <f>VLOOKUP($A:$A,'8-Türkiye Yıllar İhracat Birim '!$A:$H,4,0)</f>
        <v>#N/A</v>
      </c>
      <c r="BM188" s="11" t="e">
        <f>VLOOKUP($A:$A,'8-Türkiye Yıllar İhracat Birim '!$A:$H,5,0)</f>
        <v>#N/A</v>
      </c>
      <c r="BN188" s="11" t="e">
        <f>VLOOKUP($A:$A,'8-Türkiye Yıllar İhracat Birim '!$A:$H,6,0)</f>
        <v>#N/A</v>
      </c>
      <c r="BO188" s="11" t="e">
        <f>VLOOKUP($A:$A,'8-Türkiye Yıllar İhracat Birim '!$A:$H,7,0)</f>
        <v>#N/A</v>
      </c>
      <c r="BP188" s="12" t="e">
        <f>VLOOKUP($A:$A,'8-Türkiye Yıllar İhracat Birim '!$A:$H,8,0)</f>
        <v>#N/A</v>
      </c>
      <c r="BQ188" s="2">
        <f>VLOOKUP($A:$A,'9-Dünya Yıllar İthaları Birim F'!$A:$N,2,0)</f>
        <v>0</v>
      </c>
      <c r="BR188" s="2" t="str">
        <f>VLOOKUP($A:$A,'9-Dünya Yıllar İthaları Birim F'!$A:$N,3,0)</f>
        <v>US Dollar/Tons</v>
      </c>
      <c r="BS188" s="2">
        <f>VLOOKUP($A:$A,'9-Dünya Yıllar İthaları Birim F'!$A:$N,4,0)</f>
        <v>2000</v>
      </c>
      <c r="BT188" s="2" t="str">
        <f>VLOOKUP($A:$A,'9-Dünya Yıllar İthaları Birim F'!$A:$N,5,0)</f>
        <v>US Dollar/Tons</v>
      </c>
      <c r="BU188" s="2">
        <f>VLOOKUP($A:$A,'9-Dünya Yıllar İthaları Birim F'!$A:$N,6,0)</f>
        <v>0</v>
      </c>
      <c r="BV188" s="2">
        <f>VLOOKUP($A:$A,'9-Dünya Yıllar İthaları Birim F'!$A:$N,7,0)</f>
        <v>0</v>
      </c>
      <c r="BW188" s="2">
        <f>VLOOKUP($A:$A,'9-Dünya Yıllar İthaları Birim F'!$A:$N,8,0)</f>
        <v>3000</v>
      </c>
      <c r="BX188" s="2" t="str">
        <f>VLOOKUP($A:$A,'9-Dünya Yıllar İthaları Birim F'!$A:$N,9,0)</f>
        <v>US Dollar/Tons</v>
      </c>
      <c r="BY188" s="2">
        <f>VLOOKUP($A:$A,'9-Dünya Yıllar İthaları Birim F'!$A:$N,10,0)</f>
        <v>0</v>
      </c>
      <c r="BZ188" s="2" t="str">
        <f>VLOOKUP($A:$A,'9-Dünya Yıllar İthaları Birim F'!$A:$N,11,0)</f>
        <v>US Dollar/Tons</v>
      </c>
      <c r="CA188" s="2">
        <f>VLOOKUP($A:$A,'9-Dünya Yıllar İthaları Birim F'!$A:$N,12,0)</f>
        <v>1</v>
      </c>
      <c r="CB188" s="2">
        <f>VLOOKUP($A:$A,'9-Dünya Yıllar İthaları Birim F'!$A:$N,13,0)</f>
        <v>0</v>
      </c>
      <c r="CC188" s="2" t="str">
        <f>VLOOKUP($A:$A,'9-Dünya Yıllar İthaları Birim F'!$A:$N,14,0)</f>
        <v>Tons</v>
      </c>
    </row>
    <row r="189" spans="1:81" x14ac:dyDescent="0.3">
      <c r="A189" s="6" t="s">
        <v>198</v>
      </c>
      <c r="B189" s="14">
        <v>1</v>
      </c>
      <c r="C189" s="14">
        <v>10</v>
      </c>
      <c r="D189" s="14">
        <v>1</v>
      </c>
      <c r="E189" s="11"/>
      <c r="F189" s="52">
        <v>1</v>
      </c>
      <c r="G189" s="52">
        <f t="shared" si="4"/>
        <v>100</v>
      </c>
      <c r="H189" s="52">
        <f t="shared" si="5"/>
        <v>7.9662866747922794E-5</v>
      </c>
      <c r="I189" s="9" t="e">
        <f>VLOOKUP($A:$A,'2-Dünya Çeyrek Yıllar İthalatı'!$A:$G,2,0)</f>
        <v>#N/A</v>
      </c>
      <c r="J189" s="9" t="e">
        <f>VLOOKUP($A:$A,'2-Dünya Çeyrek Yıllar İthalatı'!$A:$G,3,0)</f>
        <v>#N/A</v>
      </c>
      <c r="K189" s="9" t="e">
        <f>VLOOKUP($A:$A,'2-Dünya Çeyrek Yıllar İthalatı'!$A:$G,4,0)</f>
        <v>#N/A</v>
      </c>
      <c r="L189" s="9" t="e">
        <f>VLOOKUP($A:$A,'2-Dünya Çeyrek Yıllar İthalatı'!$A:$G,5,0)</f>
        <v>#N/A</v>
      </c>
      <c r="M189" s="10" t="e">
        <f>VLOOKUP($A:$A,'2-Dünya Çeyrek Yıllar İthalatı'!$A:$G,6,0)</f>
        <v>#N/A</v>
      </c>
      <c r="N189" s="10" t="e">
        <f>VLOOKUP($A:$A,'2-Dünya Çeyrek Yıllar İthalatı'!$A:$G,7,0)</f>
        <v>#N/A</v>
      </c>
      <c r="O189" s="6">
        <f>VLOOKUP($A:$A,'3-Türkiye İhracat Göstergeleri'!$A:$P,2,0)</f>
        <v>0</v>
      </c>
      <c r="P189" s="25">
        <f>VLOOKUP($A:$A,'3-Türkiye İhracat Göstergeleri'!$A:$P,3,0)</f>
        <v>0</v>
      </c>
      <c r="Q189" s="25">
        <f>VLOOKUP($A:$A,'3-Türkiye İhracat Göstergeleri'!$A:$P,4,0)</f>
        <v>0</v>
      </c>
      <c r="R189" s="25">
        <f>VLOOKUP($A:$A,'3-Türkiye İhracat Göstergeleri'!$A:$P,5,0)</f>
        <v>0</v>
      </c>
      <c r="S189" s="25">
        <f>VLOOKUP($A:$A,'3-Türkiye İhracat Göstergeleri'!$A:$P,6,0)</f>
        <v>0</v>
      </c>
      <c r="T189" s="25">
        <f>VLOOKUP($A:$A,'3-Türkiye İhracat Göstergeleri'!$A:$P,7,0)</f>
        <v>0</v>
      </c>
      <c r="U189" s="25">
        <f>VLOOKUP($A:$A,'3-Türkiye İhracat Göstergeleri'!$A:$P,8,0)</f>
        <v>0</v>
      </c>
      <c r="V189" s="25">
        <f>VLOOKUP($A:$A,'3-Türkiye İhracat Göstergeleri'!$A:$P,9,0)</f>
        <v>0</v>
      </c>
      <c r="W189" s="25">
        <f>VLOOKUP($A:$A,'3-Türkiye İhracat Göstergeleri'!$A:$P,10,0)</f>
        <v>0</v>
      </c>
      <c r="X189" s="25">
        <f>VLOOKUP($A:$A,'3-Türkiye İhracat Göstergeleri'!$A:$P,11,0)</f>
        <v>186</v>
      </c>
      <c r="Y189" s="25">
        <f>VLOOKUP($A:$A,'3-Türkiye İhracat Göstergeleri'!$A:$P,12,0)</f>
        <v>7.9662549440569753E-5</v>
      </c>
      <c r="Z189" s="25">
        <f>VLOOKUP($A:$A,'3-Türkiye İhracat Göstergeleri'!$A:$P,13,0)</f>
        <v>-26</v>
      </c>
      <c r="AA189" s="25">
        <f>VLOOKUP($A:$A,'3-Türkiye İhracat Göstergeleri'!$A:$P,14,0)</f>
        <v>9619</v>
      </c>
      <c r="AB189" s="25">
        <f>VLOOKUP($A:$A,'3-Türkiye İhracat Göstergeleri'!$A:$P,15,0)</f>
        <v>1</v>
      </c>
      <c r="AC189" s="25">
        <f>VLOOKUP($A:$A,'3-Türkiye İhracat Göstergeleri'!$A:$P,16,0)</f>
        <v>30</v>
      </c>
      <c r="AD189" s="25">
        <f>VLOOKUP($A:$A,'4-Dünya İthalat Göstergeleri'!$A:$M,2,0)</f>
        <v>1</v>
      </c>
      <c r="AE189" s="29">
        <f>VLOOKUP($A:$A,'4-Dünya İthalat Göstergeleri'!$A:$M,3,0)</f>
        <v>-1</v>
      </c>
      <c r="AF189" s="25">
        <f>VLOOKUP($A:$A,'4-Dünya İthalat Göstergeleri'!$A:$M,4,0)</f>
        <v>0</v>
      </c>
      <c r="AG189" s="25" t="str">
        <f>VLOOKUP($A:$A,'4-Dünya İthalat Göstergeleri'!$A:$M,5,0)</f>
        <v>No quantity</v>
      </c>
      <c r="AH189" s="25">
        <f>VLOOKUP($A:$A,'4-Dünya İthalat Göstergeleri'!$A:$M,6,0)</f>
        <v>0</v>
      </c>
      <c r="AI189" s="25">
        <f>VLOOKUP($A:$A,'4-Dünya İthalat Göstergeleri'!$A:$M,7,0)</f>
        <v>-26</v>
      </c>
      <c r="AJ189" s="25">
        <f>VLOOKUP($A:$A,'4-Dünya İthalat Göstergeleri'!$A:$M,8,0)</f>
        <v>0</v>
      </c>
      <c r="AK189" s="25">
        <f>VLOOKUP($A:$A,'4-Dünya İthalat Göstergeleri'!$A:$M,9,0)</f>
        <v>0</v>
      </c>
      <c r="AL189" s="25">
        <f>VLOOKUP($A:$A,'4-Dünya İthalat Göstergeleri'!$A:$M,10,0)</f>
        <v>7.9662549440569753E-5</v>
      </c>
      <c r="AM189" s="25">
        <f>VLOOKUP($A:$A,'4-Dünya İthalat Göstergeleri'!$A:$M,11,0)</f>
        <v>9619</v>
      </c>
      <c r="AN189" s="25">
        <f>VLOOKUP($A:$A,'4-Dünya İthalat Göstergeleri'!$A:$M,12,0)</f>
        <v>1</v>
      </c>
      <c r="AO189" s="25">
        <f>VLOOKUP($A:$A,'4-Dünya İthalat Göstergeleri'!$A:$M,13,0)</f>
        <v>45522</v>
      </c>
      <c r="AP189" s="13" t="e">
        <f>VLOOKUP($A:$A,'5-Dünya Yıllar İhracatı'!$A:$H,2,0)</f>
        <v>#N/A</v>
      </c>
      <c r="AQ189" s="13" t="e">
        <f>VLOOKUP($A:$A,'5-Dünya Yıllar İhracatı'!$A:$H,3,0)</f>
        <v>#N/A</v>
      </c>
      <c r="AR189" s="13" t="e">
        <f>VLOOKUP($A:$A,'5-Dünya Yıllar İhracatı'!$A:$H,4,0)</f>
        <v>#N/A</v>
      </c>
      <c r="AS189" s="13" t="e">
        <f>VLOOKUP($A:$A,'5-Dünya Yıllar İhracatı'!$A:$H,5,0)</f>
        <v>#N/A</v>
      </c>
      <c r="AT189" s="13" t="e">
        <f>VLOOKUP($A:$A,'5-Dünya Yıllar İhracatı'!$A:$H,6,0)</f>
        <v>#N/A</v>
      </c>
      <c r="AU189" s="13" t="e">
        <f>VLOOKUP($A:$A,'5-Dünya Yıllar İhracatı'!$A:$H,7,0)</f>
        <v>#N/A</v>
      </c>
      <c r="AV189" s="13" t="e">
        <f>VLOOKUP($A:$A,'5-Dünya Yıllar İhracatı'!$A:$H,8,0)</f>
        <v>#N/A</v>
      </c>
      <c r="AW189" s="9" t="e">
        <f>VLOOKUP($A:$A,'6-Türkiye Yıllar İhracatı'!$A:$H,2,0)</f>
        <v>#N/A</v>
      </c>
      <c r="AX189" s="9" t="e">
        <f>VLOOKUP($A:$A,'6-Türkiye Yıllar İhracatı'!$A:$H,3,0)</f>
        <v>#N/A</v>
      </c>
      <c r="AY189" s="9" t="e">
        <f>VLOOKUP($A:$A,'6-Türkiye Yıllar İhracatı'!$A:$H,4,0)</f>
        <v>#N/A</v>
      </c>
      <c r="AZ189" s="9" t="e">
        <f>VLOOKUP($A:$A,'6-Türkiye Yıllar İhracatı'!$A:$H,5,0)</f>
        <v>#N/A</v>
      </c>
      <c r="BA189" s="10" t="e">
        <f>VLOOKUP($A:$A,'6-Türkiye Yıllar İhracatı'!$A:$H,6,0)</f>
        <v>#N/A</v>
      </c>
      <c r="BB189" s="9" t="e">
        <f>VLOOKUP($A:$A,'6-Türkiye Yıllar İhracatı'!$A:$H,7,0)</f>
        <v>#N/A</v>
      </c>
      <c r="BC189" s="10" t="e">
        <f>VLOOKUP($A:$A,'6-Türkiye Yıllar İhracatı'!$A:$H,8,0)</f>
        <v>#N/A</v>
      </c>
      <c r="BD189" s="11" t="e">
        <f>VLOOKUP($A:$A,'7-Türkiye Çeyrek Yıllar İhracat'!$A:$G,2,0)</f>
        <v>#N/A</v>
      </c>
      <c r="BE189" s="11" t="e">
        <f>VLOOKUP($A:$A,'7-Türkiye Çeyrek Yıllar İhracat'!$A:$G,3,0)</f>
        <v>#N/A</v>
      </c>
      <c r="BF189" s="11" t="e">
        <f>VLOOKUP($A:$A,'7-Türkiye Çeyrek Yıllar İhracat'!$A:$G,4,0)</f>
        <v>#N/A</v>
      </c>
      <c r="BG189" s="11" t="e">
        <f>VLOOKUP($A:$A,'7-Türkiye Çeyrek Yıllar İhracat'!$A:$G,5,0)</f>
        <v>#N/A</v>
      </c>
      <c r="BH189" s="12" t="e">
        <f>VLOOKUP($A:$A,'7-Türkiye Çeyrek Yıllar İhracat'!$A:$G,6,0)</f>
        <v>#N/A</v>
      </c>
      <c r="BI189" s="12" t="e">
        <f>VLOOKUP($A:$A,'7-Türkiye Çeyrek Yıllar İhracat'!$A:$G,7,0)</f>
        <v>#N/A</v>
      </c>
      <c r="BJ189" s="9" t="e">
        <f>VLOOKUP($A:$A,'8-Türkiye Yıllar İhracat Birim '!$A:$H,2,0)</f>
        <v>#N/A</v>
      </c>
      <c r="BK189" s="9" t="e">
        <f>VLOOKUP($A:$A,'8-Türkiye Yıllar İhracat Birim '!$A:$H,3,0)</f>
        <v>#N/A</v>
      </c>
      <c r="BL189" s="9" t="e">
        <f>VLOOKUP($A:$A,'8-Türkiye Yıllar İhracat Birim '!$A:$H,4,0)</f>
        <v>#N/A</v>
      </c>
      <c r="BM189" s="9" t="e">
        <f>VLOOKUP($A:$A,'8-Türkiye Yıllar İhracat Birim '!$A:$H,5,0)</f>
        <v>#N/A</v>
      </c>
      <c r="BN189" s="9" t="e">
        <f>VLOOKUP($A:$A,'8-Türkiye Yıllar İhracat Birim '!$A:$H,6,0)</f>
        <v>#N/A</v>
      </c>
      <c r="BO189" s="9" t="e">
        <f>VLOOKUP($A:$A,'8-Türkiye Yıllar İhracat Birim '!$A:$H,7,0)</f>
        <v>#N/A</v>
      </c>
      <c r="BP189" s="10" t="e">
        <f>VLOOKUP($A:$A,'8-Türkiye Yıllar İhracat Birim '!$A:$H,8,0)</f>
        <v>#N/A</v>
      </c>
      <c r="BQ189" s="2">
        <f>VLOOKUP($A:$A,'9-Dünya Yıllar İthaları Birim F'!$A:$N,2,0)</f>
        <v>0</v>
      </c>
      <c r="BR189" s="2" t="str">
        <f>VLOOKUP($A:$A,'9-Dünya Yıllar İthaları Birim F'!$A:$N,3,0)</f>
        <v>US Dollar/Tons</v>
      </c>
      <c r="BS189" s="2">
        <f>VLOOKUP($A:$A,'9-Dünya Yıllar İthaları Birim F'!$A:$N,4,0)</f>
        <v>0</v>
      </c>
      <c r="BT189" s="2" t="str">
        <f>VLOOKUP($A:$A,'9-Dünya Yıllar İthaları Birim F'!$A:$N,5,0)</f>
        <v>US Dollar/Tons</v>
      </c>
      <c r="BU189" s="2">
        <f>VLOOKUP($A:$A,'9-Dünya Yıllar İthaları Birim F'!$A:$N,6,0)</f>
        <v>500</v>
      </c>
      <c r="BV189" s="2" t="str">
        <f>VLOOKUP($A:$A,'9-Dünya Yıllar İthaları Birim F'!$A:$N,7,0)</f>
        <v>US Dollar/Tons</v>
      </c>
      <c r="BW189" s="2">
        <f>VLOOKUP($A:$A,'9-Dünya Yıllar İthaları Birim F'!$A:$N,8,0)</f>
        <v>0</v>
      </c>
      <c r="BX189" s="2">
        <f>VLOOKUP($A:$A,'9-Dünya Yıllar İthaları Birim F'!$A:$N,9,0)</f>
        <v>0</v>
      </c>
      <c r="BY189" s="2">
        <f>VLOOKUP($A:$A,'9-Dünya Yıllar İthaları Birim F'!$A:$N,10,0)</f>
        <v>0</v>
      </c>
      <c r="BZ189" s="2" t="str">
        <f>VLOOKUP($A:$A,'9-Dünya Yıllar İthaları Birim F'!$A:$N,11,0)</f>
        <v>US Dollar/Tons</v>
      </c>
      <c r="CA189" s="2">
        <f>VLOOKUP($A:$A,'9-Dünya Yıllar İthaları Birim F'!$A:$N,12,0)</f>
        <v>1</v>
      </c>
      <c r="CB189" s="2">
        <f>VLOOKUP($A:$A,'9-Dünya Yıllar İthaları Birim F'!$A:$N,13,0)</f>
        <v>0</v>
      </c>
      <c r="CC189" s="2" t="str">
        <f>VLOOKUP($A:$A,'9-Dünya Yıllar İthaları Birim F'!$A:$N,14,0)</f>
        <v>Tons</v>
      </c>
    </row>
    <row r="190" spans="1:81" x14ac:dyDescent="0.3">
      <c r="A190" s="8" t="s">
        <v>199</v>
      </c>
      <c r="B190" s="9">
        <v>0</v>
      </c>
      <c r="C190" s="9">
        <v>0</v>
      </c>
      <c r="D190" s="9">
        <v>0</v>
      </c>
      <c r="E190" s="9">
        <v>0</v>
      </c>
      <c r="F190" s="49">
        <v>1</v>
      </c>
      <c r="G190" s="49">
        <f t="shared" si="4"/>
        <v>100</v>
      </c>
      <c r="H190" s="49">
        <f t="shared" si="5"/>
        <v>7.9662866747922794E-5</v>
      </c>
      <c r="I190" s="11" t="e">
        <f>VLOOKUP($A:$A,'2-Dünya Çeyrek Yıllar İthalatı'!$A:$G,2,0)</f>
        <v>#N/A</v>
      </c>
      <c r="J190" s="11" t="e">
        <f>VLOOKUP($A:$A,'2-Dünya Çeyrek Yıllar İthalatı'!$A:$G,3,0)</f>
        <v>#N/A</v>
      </c>
      <c r="K190" s="11" t="e">
        <f>VLOOKUP($A:$A,'2-Dünya Çeyrek Yıllar İthalatı'!$A:$G,4,0)</f>
        <v>#N/A</v>
      </c>
      <c r="L190" s="11" t="e">
        <f>VLOOKUP($A:$A,'2-Dünya Çeyrek Yıllar İthalatı'!$A:$G,5,0)</f>
        <v>#N/A</v>
      </c>
      <c r="M190" s="12" t="e">
        <f>VLOOKUP($A:$A,'2-Dünya Çeyrek Yıllar İthalatı'!$A:$G,6,0)</f>
        <v>#N/A</v>
      </c>
      <c r="N190" s="12" t="e">
        <f>VLOOKUP($A:$A,'2-Dünya Çeyrek Yıllar İthalatı'!$A:$G,7,0)</f>
        <v>#N/A</v>
      </c>
      <c r="O190" s="8">
        <f>VLOOKUP($A:$A,'3-Türkiye İhracat Göstergeleri'!$A:$P,2,0)</f>
        <v>0</v>
      </c>
      <c r="P190" s="27">
        <f>VLOOKUP($A:$A,'3-Türkiye İhracat Göstergeleri'!$A:$P,3,0)</f>
        <v>0</v>
      </c>
      <c r="Q190" s="27">
        <f>VLOOKUP($A:$A,'3-Türkiye İhracat Göstergeleri'!$A:$P,4,0)</f>
        <v>0</v>
      </c>
      <c r="R190" s="27">
        <f>VLOOKUP($A:$A,'3-Türkiye İhracat Göstergeleri'!$A:$P,5,0)</f>
        <v>0</v>
      </c>
      <c r="S190" s="27">
        <f>VLOOKUP($A:$A,'3-Türkiye İhracat Göstergeleri'!$A:$P,6,0)</f>
        <v>0</v>
      </c>
      <c r="T190" s="27">
        <f>VLOOKUP($A:$A,'3-Türkiye İhracat Göstergeleri'!$A:$P,7,0)</f>
        <v>0</v>
      </c>
      <c r="U190" s="27">
        <f>VLOOKUP($A:$A,'3-Türkiye İhracat Göstergeleri'!$A:$P,8,0)</f>
        <v>0</v>
      </c>
      <c r="V190" s="27">
        <f>VLOOKUP($A:$A,'3-Türkiye İhracat Göstergeleri'!$A:$P,9,0)</f>
        <v>0</v>
      </c>
      <c r="W190" s="27">
        <f>VLOOKUP($A:$A,'3-Türkiye İhracat Göstergeleri'!$A:$P,10,0)</f>
        <v>0</v>
      </c>
      <c r="X190" s="27">
        <f>VLOOKUP($A:$A,'3-Türkiye İhracat Göstergeleri'!$A:$P,11,0)</f>
        <v>188</v>
      </c>
      <c r="Y190" s="27">
        <f>VLOOKUP($A:$A,'3-Türkiye İhracat Göstergeleri'!$A:$P,12,0)</f>
        <v>7.9662549440569753E-5</v>
      </c>
      <c r="Z190" s="27">
        <f>VLOOKUP($A:$A,'3-Türkiye İhracat Göstergeleri'!$A:$P,13,0)</f>
        <v>0</v>
      </c>
      <c r="AA190" s="27">
        <f>VLOOKUP($A:$A,'3-Türkiye İhracat Göstergeleri'!$A:$P,14,0)</f>
        <v>4128</v>
      </c>
      <c r="AB190" s="27">
        <f>VLOOKUP($A:$A,'3-Türkiye İhracat Göstergeleri'!$A:$P,15,0)</f>
        <v>1</v>
      </c>
      <c r="AC190" s="27">
        <f>VLOOKUP($A:$A,'3-Türkiye İhracat Göstergeleri'!$A:$P,16,0)</f>
        <v>5</v>
      </c>
      <c r="AD190" s="27">
        <f>VLOOKUP($A:$A,'4-Dünya İthalat Göstergeleri'!$A:$M,2,0)</f>
        <v>1</v>
      </c>
      <c r="AE190" s="28">
        <f>VLOOKUP($A:$A,'4-Dünya İthalat Göstergeleri'!$A:$M,3,0)</f>
        <v>-1</v>
      </c>
      <c r="AF190" s="27">
        <f>VLOOKUP($A:$A,'4-Dünya İthalat Göstergeleri'!$A:$M,4,0)</f>
        <v>0</v>
      </c>
      <c r="AG190" s="27" t="str">
        <f>VLOOKUP($A:$A,'4-Dünya İthalat Göstergeleri'!$A:$M,5,0)</f>
        <v>Tons</v>
      </c>
      <c r="AH190" s="27">
        <f>VLOOKUP($A:$A,'4-Dünya İthalat Göstergeleri'!$A:$M,6,0)</f>
        <v>0</v>
      </c>
      <c r="AI190" s="27">
        <f>VLOOKUP($A:$A,'4-Dünya İthalat Göstergeleri'!$A:$M,7,0)</f>
        <v>0</v>
      </c>
      <c r="AJ190" s="27">
        <f>VLOOKUP($A:$A,'4-Dünya İthalat Göstergeleri'!$A:$M,8,0)</f>
        <v>0</v>
      </c>
      <c r="AK190" s="27">
        <f>VLOOKUP($A:$A,'4-Dünya İthalat Göstergeleri'!$A:$M,9,0)</f>
        <v>0</v>
      </c>
      <c r="AL190" s="27">
        <f>VLOOKUP($A:$A,'4-Dünya İthalat Göstergeleri'!$A:$M,10,0)</f>
        <v>7.9662549440569753E-5</v>
      </c>
      <c r="AM190" s="27">
        <f>VLOOKUP($A:$A,'4-Dünya İthalat Göstergeleri'!$A:$M,11,0)</f>
        <v>4128</v>
      </c>
      <c r="AN190" s="27">
        <f>VLOOKUP($A:$A,'4-Dünya İthalat Göstergeleri'!$A:$M,12,0)</f>
        <v>1</v>
      </c>
      <c r="AO190" s="27">
        <f>VLOOKUP($A:$A,'4-Dünya İthalat Göstergeleri'!$A:$M,13,0)</f>
        <v>45416</v>
      </c>
      <c r="AP190" s="11" t="e">
        <f>VLOOKUP($A:$A,'5-Dünya Yıllar İhracatı'!$A:$H,2,0)</f>
        <v>#N/A</v>
      </c>
      <c r="AQ190" s="11" t="e">
        <f>VLOOKUP($A:$A,'5-Dünya Yıllar İhracatı'!$A:$H,3,0)</f>
        <v>#N/A</v>
      </c>
      <c r="AR190" s="11" t="e">
        <f>VLOOKUP($A:$A,'5-Dünya Yıllar İhracatı'!$A:$H,4,0)</f>
        <v>#N/A</v>
      </c>
      <c r="AS190" s="11" t="e">
        <f>VLOOKUP($A:$A,'5-Dünya Yıllar İhracatı'!$A:$H,5,0)</f>
        <v>#N/A</v>
      </c>
      <c r="AT190" s="12" t="e">
        <f>VLOOKUP($A:$A,'5-Dünya Yıllar İhracatı'!$A:$H,6,0)</f>
        <v>#N/A</v>
      </c>
      <c r="AU190" s="12" t="e">
        <f>VLOOKUP($A:$A,'5-Dünya Yıllar İhracatı'!$A:$H,7,0)</f>
        <v>#N/A</v>
      </c>
      <c r="AV190" s="12" t="e">
        <f>VLOOKUP($A:$A,'5-Dünya Yıllar İhracatı'!$A:$H,8,0)</f>
        <v>#N/A</v>
      </c>
      <c r="AW190" s="11" t="e">
        <f>VLOOKUP($A:$A,'6-Türkiye Yıllar İhracatı'!$A:$H,2,0)</f>
        <v>#N/A</v>
      </c>
      <c r="AX190" s="11" t="e">
        <f>VLOOKUP($A:$A,'6-Türkiye Yıllar İhracatı'!$A:$H,3,0)</f>
        <v>#N/A</v>
      </c>
      <c r="AY190" s="11" t="e">
        <f>VLOOKUP($A:$A,'6-Türkiye Yıllar İhracatı'!$A:$H,4,0)</f>
        <v>#N/A</v>
      </c>
      <c r="AZ190" s="11" t="e">
        <f>VLOOKUP($A:$A,'6-Türkiye Yıllar İhracatı'!$A:$H,5,0)</f>
        <v>#N/A</v>
      </c>
      <c r="BA190" s="12" t="e">
        <f>VLOOKUP($A:$A,'6-Türkiye Yıllar İhracatı'!$A:$H,6,0)</f>
        <v>#N/A</v>
      </c>
      <c r="BB190" s="11" t="e">
        <f>VLOOKUP($A:$A,'6-Türkiye Yıllar İhracatı'!$A:$H,7,0)</f>
        <v>#N/A</v>
      </c>
      <c r="BC190" s="12" t="e">
        <f>VLOOKUP($A:$A,'6-Türkiye Yıllar İhracatı'!$A:$H,8,0)</f>
        <v>#N/A</v>
      </c>
      <c r="BD190" s="9" t="e">
        <f>VLOOKUP($A:$A,'7-Türkiye Çeyrek Yıllar İhracat'!$A:$G,2,0)</f>
        <v>#N/A</v>
      </c>
      <c r="BE190" s="9" t="e">
        <f>VLOOKUP($A:$A,'7-Türkiye Çeyrek Yıllar İhracat'!$A:$G,3,0)</f>
        <v>#N/A</v>
      </c>
      <c r="BF190" s="9" t="e">
        <f>VLOOKUP($A:$A,'7-Türkiye Çeyrek Yıllar İhracat'!$A:$G,4,0)</f>
        <v>#N/A</v>
      </c>
      <c r="BG190" s="9" t="e">
        <f>VLOOKUP($A:$A,'7-Türkiye Çeyrek Yıllar İhracat'!$A:$G,5,0)</f>
        <v>#N/A</v>
      </c>
      <c r="BH190" s="10" t="e">
        <f>VLOOKUP($A:$A,'7-Türkiye Çeyrek Yıllar İhracat'!$A:$G,6,0)</f>
        <v>#N/A</v>
      </c>
      <c r="BI190" s="12" t="e">
        <f>VLOOKUP($A:$A,'7-Türkiye Çeyrek Yıllar İhracat'!$A:$G,7,0)</f>
        <v>#N/A</v>
      </c>
      <c r="BJ190" s="11" t="e">
        <f>VLOOKUP($A:$A,'8-Türkiye Yıllar İhracat Birim '!$A:$H,2,0)</f>
        <v>#N/A</v>
      </c>
      <c r="BK190" s="11" t="e">
        <f>VLOOKUP($A:$A,'8-Türkiye Yıllar İhracat Birim '!$A:$H,3,0)</f>
        <v>#N/A</v>
      </c>
      <c r="BL190" s="11" t="e">
        <f>VLOOKUP($A:$A,'8-Türkiye Yıllar İhracat Birim '!$A:$H,4,0)</f>
        <v>#N/A</v>
      </c>
      <c r="BM190" s="11" t="e">
        <f>VLOOKUP($A:$A,'8-Türkiye Yıllar İhracat Birim '!$A:$H,5,0)</f>
        <v>#N/A</v>
      </c>
      <c r="BN190" s="11" t="e">
        <f>VLOOKUP($A:$A,'8-Türkiye Yıllar İhracat Birim '!$A:$H,6,0)</f>
        <v>#N/A</v>
      </c>
      <c r="BO190" s="11" t="e">
        <f>VLOOKUP($A:$A,'8-Türkiye Yıllar İhracat Birim '!$A:$H,7,0)</f>
        <v>#N/A</v>
      </c>
      <c r="BP190" s="12" t="e">
        <f>VLOOKUP($A:$A,'8-Türkiye Yıllar İhracat Birim '!$A:$H,8,0)</f>
        <v>#N/A</v>
      </c>
      <c r="BQ190" s="2">
        <f>VLOOKUP($A:$A,'9-Dünya Yıllar İthaları Birim F'!$A:$N,2,0)</f>
        <v>0</v>
      </c>
      <c r="BR190" s="2">
        <f>VLOOKUP($A:$A,'9-Dünya Yıllar İthaları Birim F'!$A:$N,3,0)</f>
        <v>0</v>
      </c>
      <c r="BS190" s="2">
        <f>VLOOKUP($A:$A,'9-Dünya Yıllar İthaları Birim F'!$A:$N,4,0)</f>
        <v>0</v>
      </c>
      <c r="BT190" s="2">
        <f>VLOOKUP($A:$A,'9-Dünya Yıllar İthaları Birim F'!$A:$N,5,0)</f>
        <v>0</v>
      </c>
      <c r="BU190" s="2">
        <f>VLOOKUP($A:$A,'9-Dünya Yıllar İthaları Birim F'!$A:$N,6,0)</f>
        <v>0</v>
      </c>
      <c r="BV190" s="2">
        <f>VLOOKUP($A:$A,'9-Dünya Yıllar İthaları Birim F'!$A:$N,7,0)</f>
        <v>0</v>
      </c>
      <c r="BW190" s="2">
        <f>VLOOKUP($A:$A,'9-Dünya Yıllar İthaları Birim F'!$A:$N,8,0)</f>
        <v>0</v>
      </c>
      <c r="BX190" s="2">
        <f>VLOOKUP($A:$A,'9-Dünya Yıllar İthaları Birim F'!$A:$N,9,0)</f>
        <v>0</v>
      </c>
      <c r="BY190" s="2">
        <f>VLOOKUP($A:$A,'9-Dünya Yıllar İthaları Birim F'!$A:$N,10,0)</f>
        <v>0</v>
      </c>
      <c r="BZ190" s="2" t="str">
        <f>VLOOKUP($A:$A,'9-Dünya Yıllar İthaları Birim F'!$A:$N,11,0)</f>
        <v>US Dollar/Tons</v>
      </c>
      <c r="CA190" s="2">
        <f>VLOOKUP($A:$A,'9-Dünya Yıllar İthaları Birim F'!$A:$N,12,0)</f>
        <v>1</v>
      </c>
      <c r="CB190" s="2">
        <f>VLOOKUP($A:$A,'9-Dünya Yıllar İthaları Birim F'!$A:$N,13,0)</f>
        <v>0</v>
      </c>
      <c r="CC190" s="2" t="str">
        <f>VLOOKUP($A:$A,'9-Dünya Yıllar İthaları Birim F'!$A:$N,14,0)</f>
        <v>Tons</v>
      </c>
    </row>
    <row r="191" spans="1:81" x14ac:dyDescent="0.3">
      <c r="A191" s="6" t="s">
        <v>200</v>
      </c>
      <c r="B191" s="11">
        <v>1</v>
      </c>
      <c r="C191" s="11">
        <v>4</v>
      </c>
      <c r="D191" s="11">
        <v>0</v>
      </c>
      <c r="E191" s="11">
        <v>1</v>
      </c>
      <c r="F191" s="50">
        <v>1</v>
      </c>
      <c r="G191" s="50">
        <f t="shared" si="4"/>
        <v>0</v>
      </c>
      <c r="H191" s="50">
        <f t="shared" si="5"/>
        <v>7.9662866747922794E-5</v>
      </c>
      <c r="I191" s="9">
        <f>VLOOKUP($A:$A,'2-Dünya Çeyrek Yıllar İthalatı'!$A:$G,2,0)</f>
        <v>0</v>
      </c>
      <c r="J191" s="9">
        <f>VLOOKUP($A:$A,'2-Dünya Çeyrek Yıllar İthalatı'!$A:$G,3,0)</f>
        <v>1</v>
      </c>
      <c r="K191" s="9">
        <f>VLOOKUP($A:$A,'2-Dünya Çeyrek Yıllar İthalatı'!$A:$G,4,0)</f>
        <v>0</v>
      </c>
      <c r="L191" s="9">
        <f>VLOOKUP($A:$A,'2-Dünya Çeyrek Yıllar İthalatı'!$A:$G,5,0)</f>
        <v>0</v>
      </c>
      <c r="M191" s="10">
        <f>VLOOKUP($A:$A,'2-Dünya Çeyrek Yıllar İthalatı'!$A:$G,6,0)</f>
        <v>0</v>
      </c>
      <c r="N191" s="10">
        <f>VLOOKUP($A:$A,'2-Dünya Çeyrek Yıllar İthalatı'!$A:$G,7,0)</f>
        <v>100</v>
      </c>
      <c r="O191" s="6">
        <f>VLOOKUP($A:$A,'3-Türkiye İhracat Göstergeleri'!$A:$P,2,0)</f>
        <v>0</v>
      </c>
      <c r="P191" s="25">
        <f>VLOOKUP($A:$A,'3-Türkiye İhracat Göstergeleri'!$A:$P,3,0)</f>
        <v>0</v>
      </c>
      <c r="Q191" s="25">
        <f>VLOOKUP($A:$A,'3-Türkiye İhracat Göstergeleri'!$A:$P,4,0)</f>
        <v>0</v>
      </c>
      <c r="R191" s="25">
        <f>VLOOKUP($A:$A,'3-Türkiye İhracat Göstergeleri'!$A:$P,5,0)</f>
        <v>0</v>
      </c>
      <c r="S191" s="25">
        <f>VLOOKUP($A:$A,'3-Türkiye İhracat Göstergeleri'!$A:$P,6,0)</f>
        <v>0</v>
      </c>
      <c r="T191" s="25">
        <f>VLOOKUP($A:$A,'3-Türkiye İhracat Göstergeleri'!$A:$P,7,0)</f>
        <v>0</v>
      </c>
      <c r="U191" s="25">
        <f>VLOOKUP($A:$A,'3-Türkiye İhracat Göstergeleri'!$A:$P,8,0)</f>
        <v>0</v>
      </c>
      <c r="V191" s="25">
        <f>VLOOKUP($A:$A,'3-Türkiye İhracat Göstergeleri'!$A:$P,9,0)</f>
        <v>0</v>
      </c>
      <c r="W191" s="25">
        <f>VLOOKUP($A:$A,'3-Türkiye İhracat Göstergeleri'!$A:$P,10,0)</f>
        <v>0</v>
      </c>
      <c r="X191" s="25">
        <f>VLOOKUP($A:$A,'3-Türkiye İhracat Göstergeleri'!$A:$P,11,0)</f>
        <v>185</v>
      </c>
      <c r="Y191" s="25">
        <f>VLOOKUP($A:$A,'3-Türkiye İhracat Göstergeleri'!$A:$P,12,0)</f>
        <v>7.9662549440569753E-5</v>
      </c>
      <c r="Z191" s="25">
        <f>VLOOKUP($A:$A,'3-Türkiye İhracat Göstergeleri'!$A:$P,13,0)</f>
        <v>-13</v>
      </c>
      <c r="AA191" s="25">
        <f>VLOOKUP($A:$A,'3-Türkiye İhracat Göstergeleri'!$A:$P,14,0)</f>
        <v>2067</v>
      </c>
      <c r="AB191" s="25">
        <f>VLOOKUP($A:$A,'3-Türkiye İhracat Göstergeleri'!$A:$P,15,0)</f>
        <v>1</v>
      </c>
      <c r="AC191" s="25">
        <f>VLOOKUP($A:$A,'3-Türkiye İhracat Göstergeleri'!$A:$P,16,0)</f>
        <v>45783</v>
      </c>
      <c r="AD191" s="43">
        <f>VLOOKUP($A:$A,'4-Dünya İthalat Göstergeleri'!$A:$M,2,0)</f>
        <v>1</v>
      </c>
      <c r="AE191" s="29">
        <f>VLOOKUP($A:$A,'4-Dünya İthalat Göstergeleri'!$A:$M,3,0)</f>
        <v>-1</v>
      </c>
      <c r="AF191" s="43">
        <f>VLOOKUP($A:$A,'4-Dünya İthalat Göstergeleri'!$A:$M,4,0)</f>
        <v>0</v>
      </c>
      <c r="AG191" s="43" t="str">
        <f>VLOOKUP($A:$A,'4-Dünya İthalat Göstergeleri'!$A:$M,5,0)</f>
        <v>Tons</v>
      </c>
      <c r="AH191" s="43">
        <f>VLOOKUP($A:$A,'4-Dünya İthalat Göstergeleri'!$A:$M,6,0)</f>
        <v>0</v>
      </c>
      <c r="AI191" s="43">
        <f>VLOOKUP($A:$A,'4-Dünya İthalat Göstergeleri'!$A:$M,7,0)</f>
        <v>-13</v>
      </c>
      <c r="AJ191" s="43">
        <f>VLOOKUP($A:$A,'4-Dünya İthalat Göstergeleri'!$A:$M,8,0)</f>
        <v>0</v>
      </c>
      <c r="AK191" s="43">
        <f>VLOOKUP($A:$A,'4-Dünya İthalat Göstergeleri'!$A:$M,9,0)</f>
        <v>0</v>
      </c>
      <c r="AL191" s="43">
        <f>VLOOKUP($A:$A,'4-Dünya İthalat Göstergeleri'!$A:$M,10,0)</f>
        <v>7.9662549440569753E-5</v>
      </c>
      <c r="AM191" s="43">
        <f>VLOOKUP($A:$A,'4-Dünya İthalat Göstergeleri'!$A:$M,11,0)</f>
        <v>2067</v>
      </c>
      <c r="AN191" s="43">
        <f>VLOOKUP($A:$A,'4-Dünya İthalat Göstergeleri'!$A:$M,12,0)</f>
        <v>1</v>
      </c>
      <c r="AO191" s="43">
        <f>VLOOKUP($A:$A,'4-Dünya İthalat Göstergeleri'!$A:$M,13,0)</f>
        <v>45418</v>
      </c>
      <c r="AP191" s="9" t="e">
        <f>VLOOKUP($A:$A,'5-Dünya Yıllar İhracatı'!$A:$H,2,0)</f>
        <v>#N/A</v>
      </c>
      <c r="AQ191" s="9" t="e">
        <f>VLOOKUP($A:$A,'5-Dünya Yıllar İhracatı'!$A:$H,3,0)</f>
        <v>#N/A</v>
      </c>
      <c r="AR191" s="9" t="e">
        <f>VLOOKUP($A:$A,'5-Dünya Yıllar İhracatı'!$A:$H,4,0)</f>
        <v>#N/A</v>
      </c>
      <c r="AS191" s="9" t="e">
        <f>VLOOKUP($A:$A,'5-Dünya Yıllar İhracatı'!$A:$H,5,0)</f>
        <v>#N/A</v>
      </c>
      <c r="AT191" s="10" t="e">
        <f>VLOOKUP($A:$A,'5-Dünya Yıllar İhracatı'!$A:$H,6,0)</f>
        <v>#N/A</v>
      </c>
      <c r="AU191" s="10" t="e">
        <f>VLOOKUP($A:$A,'5-Dünya Yıllar İhracatı'!$A:$H,7,0)</f>
        <v>#N/A</v>
      </c>
      <c r="AV191" s="10" t="e">
        <f>VLOOKUP($A:$A,'5-Dünya Yıllar İhracatı'!$A:$H,8,0)</f>
        <v>#N/A</v>
      </c>
      <c r="AW191" s="9" t="e">
        <f>VLOOKUP($A:$A,'6-Türkiye Yıllar İhracatı'!$A:$H,2,0)</f>
        <v>#N/A</v>
      </c>
      <c r="AX191" s="9" t="e">
        <f>VLOOKUP($A:$A,'6-Türkiye Yıllar İhracatı'!$A:$H,3,0)</f>
        <v>#N/A</v>
      </c>
      <c r="AY191" s="9" t="e">
        <f>VLOOKUP($A:$A,'6-Türkiye Yıllar İhracatı'!$A:$H,4,0)</f>
        <v>#N/A</v>
      </c>
      <c r="AZ191" s="9" t="e">
        <f>VLOOKUP($A:$A,'6-Türkiye Yıllar İhracatı'!$A:$H,5,0)</f>
        <v>#N/A</v>
      </c>
      <c r="BA191" s="10" t="e">
        <f>VLOOKUP($A:$A,'6-Türkiye Yıllar İhracatı'!$A:$H,6,0)</f>
        <v>#N/A</v>
      </c>
      <c r="BB191" s="9" t="e">
        <f>VLOOKUP($A:$A,'6-Türkiye Yıllar İhracatı'!$A:$H,7,0)</f>
        <v>#N/A</v>
      </c>
      <c r="BC191" s="10" t="e">
        <f>VLOOKUP($A:$A,'6-Türkiye Yıllar İhracatı'!$A:$H,8,0)</f>
        <v>#N/A</v>
      </c>
      <c r="BD191" s="11" t="e">
        <f>VLOOKUP($A:$A,'7-Türkiye Çeyrek Yıllar İhracat'!$A:$G,2,0)</f>
        <v>#N/A</v>
      </c>
      <c r="BE191" s="11" t="e">
        <f>VLOOKUP($A:$A,'7-Türkiye Çeyrek Yıllar İhracat'!$A:$G,3,0)</f>
        <v>#N/A</v>
      </c>
      <c r="BF191" s="11" t="e">
        <f>VLOOKUP($A:$A,'7-Türkiye Çeyrek Yıllar İhracat'!$A:$G,4,0)</f>
        <v>#N/A</v>
      </c>
      <c r="BG191" s="11" t="e">
        <f>VLOOKUP($A:$A,'7-Türkiye Çeyrek Yıllar İhracat'!$A:$G,5,0)</f>
        <v>#N/A</v>
      </c>
      <c r="BH191" s="12" t="e">
        <f>VLOOKUP($A:$A,'7-Türkiye Çeyrek Yıllar İhracat'!$A:$G,6,0)</f>
        <v>#N/A</v>
      </c>
      <c r="BI191" s="12" t="e">
        <f>VLOOKUP($A:$A,'7-Türkiye Çeyrek Yıllar İhracat'!$A:$G,7,0)</f>
        <v>#N/A</v>
      </c>
      <c r="BJ191" s="9" t="e">
        <f>VLOOKUP($A:$A,'8-Türkiye Yıllar İhracat Birim '!$A:$H,2,0)</f>
        <v>#N/A</v>
      </c>
      <c r="BK191" s="9" t="e">
        <f>VLOOKUP($A:$A,'8-Türkiye Yıllar İhracat Birim '!$A:$H,3,0)</f>
        <v>#N/A</v>
      </c>
      <c r="BL191" s="9" t="e">
        <f>VLOOKUP($A:$A,'8-Türkiye Yıllar İhracat Birim '!$A:$H,4,0)</f>
        <v>#N/A</v>
      </c>
      <c r="BM191" s="9" t="e">
        <f>VLOOKUP($A:$A,'8-Türkiye Yıllar İhracat Birim '!$A:$H,5,0)</f>
        <v>#N/A</v>
      </c>
      <c r="BN191" s="9" t="e">
        <f>VLOOKUP($A:$A,'8-Türkiye Yıllar İhracat Birim '!$A:$H,6,0)</f>
        <v>#N/A</v>
      </c>
      <c r="BO191" s="9" t="e">
        <f>VLOOKUP($A:$A,'8-Türkiye Yıllar İhracat Birim '!$A:$H,7,0)</f>
        <v>#N/A</v>
      </c>
      <c r="BP191" s="10" t="e">
        <f>VLOOKUP($A:$A,'8-Türkiye Yıllar İhracat Birim '!$A:$H,8,0)</f>
        <v>#N/A</v>
      </c>
      <c r="BQ191" s="2">
        <f>VLOOKUP($A:$A,'9-Dünya Yıllar İthaları Birim F'!$A:$N,2,0)</f>
        <v>0</v>
      </c>
      <c r="BR191" s="2" t="str">
        <f>VLOOKUP($A:$A,'9-Dünya Yıllar İthaları Birim F'!$A:$N,3,0)</f>
        <v>US Dollar/Tons</v>
      </c>
      <c r="BS191" s="2">
        <f>VLOOKUP($A:$A,'9-Dünya Yıllar İthaları Birim F'!$A:$N,4,0)</f>
        <v>0</v>
      </c>
      <c r="BT191" s="2" t="str">
        <f>VLOOKUP($A:$A,'9-Dünya Yıllar İthaları Birim F'!$A:$N,5,0)</f>
        <v>US Dollar/Tons</v>
      </c>
      <c r="BU191" s="2">
        <f>VLOOKUP($A:$A,'9-Dünya Yıllar İthaları Birim F'!$A:$N,6,0)</f>
        <v>0</v>
      </c>
      <c r="BV191" s="2">
        <f>VLOOKUP($A:$A,'9-Dünya Yıllar İthaları Birim F'!$A:$N,7,0)</f>
        <v>0</v>
      </c>
      <c r="BW191" s="2">
        <f>VLOOKUP($A:$A,'9-Dünya Yıllar İthaları Birim F'!$A:$N,8,0)</f>
        <v>0</v>
      </c>
      <c r="BX191" s="2" t="str">
        <f>VLOOKUP($A:$A,'9-Dünya Yıllar İthaları Birim F'!$A:$N,9,0)</f>
        <v>US Dollar/Tons</v>
      </c>
      <c r="BY191" s="2">
        <f>VLOOKUP($A:$A,'9-Dünya Yıllar İthaları Birim F'!$A:$N,10,0)</f>
        <v>0</v>
      </c>
      <c r="BZ191" s="2" t="str">
        <f>VLOOKUP($A:$A,'9-Dünya Yıllar İthaları Birim F'!$A:$N,11,0)</f>
        <v>US Dollar/Tons</v>
      </c>
      <c r="CA191" s="2">
        <f>VLOOKUP($A:$A,'9-Dünya Yıllar İthaları Birim F'!$A:$N,12,0)</f>
        <v>1</v>
      </c>
      <c r="CB191" s="2">
        <f>VLOOKUP($A:$A,'9-Dünya Yıllar İthaları Birim F'!$A:$N,13,0)</f>
        <v>0</v>
      </c>
      <c r="CC191" s="2" t="str">
        <f>VLOOKUP($A:$A,'9-Dünya Yıllar İthaları Birim F'!$A:$N,14,0)</f>
        <v>Tons</v>
      </c>
    </row>
    <row r="192" spans="1:81" x14ac:dyDescent="0.3">
      <c r="A192" s="8" t="s">
        <v>201</v>
      </c>
      <c r="B192" s="9">
        <v>4</v>
      </c>
      <c r="C192" s="9">
        <v>0</v>
      </c>
      <c r="D192" s="9">
        <v>0</v>
      </c>
      <c r="E192" s="9">
        <v>0</v>
      </c>
      <c r="F192" s="49">
        <v>0</v>
      </c>
      <c r="G192" s="49">
        <f t="shared" si="4"/>
        <v>100</v>
      </c>
      <c r="H192" s="49">
        <f t="shared" si="5"/>
        <v>0</v>
      </c>
      <c r="I192" s="11" t="e">
        <f>VLOOKUP($A:$A,'2-Dünya Çeyrek Yıllar İthalatı'!$A:$G,2,0)</f>
        <v>#N/A</v>
      </c>
      <c r="J192" s="11" t="e">
        <f>VLOOKUP($A:$A,'2-Dünya Çeyrek Yıllar İthalatı'!$A:$G,3,0)</f>
        <v>#N/A</v>
      </c>
      <c r="K192" s="11" t="e">
        <f>VLOOKUP($A:$A,'2-Dünya Çeyrek Yıllar İthalatı'!$A:$G,4,0)</f>
        <v>#N/A</v>
      </c>
      <c r="L192" s="11" t="e">
        <f>VLOOKUP($A:$A,'2-Dünya Çeyrek Yıllar İthalatı'!$A:$G,5,0)</f>
        <v>#N/A</v>
      </c>
      <c r="M192" s="12" t="e">
        <f>VLOOKUP($A:$A,'2-Dünya Çeyrek Yıllar İthalatı'!$A:$G,6,0)</f>
        <v>#N/A</v>
      </c>
      <c r="N192" s="12" t="e">
        <f>VLOOKUP($A:$A,'2-Dünya Çeyrek Yıllar İthalatı'!$A:$G,7,0)</f>
        <v>#N/A</v>
      </c>
      <c r="O192" s="8" t="e">
        <f>VLOOKUP($A:$A,'3-Türkiye İhracat Göstergeleri'!$A:$P,2,0)</f>
        <v>#N/A</v>
      </c>
      <c r="P192" s="27" t="e">
        <f>VLOOKUP($A:$A,'3-Türkiye İhracat Göstergeleri'!$A:$P,3,0)</f>
        <v>#N/A</v>
      </c>
      <c r="Q192" s="27" t="e">
        <f>VLOOKUP($A:$A,'3-Türkiye İhracat Göstergeleri'!$A:$P,4,0)</f>
        <v>#N/A</v>
      </c>
      <c r="R192" s="27" t="e">
        <f>VLOOKUP($A:$A,'3-Türkiye İhracat Göstergeleri'!$A:$P,5,0)</f>
        <v>#N/A</v>
      </c>
      <c r="S192" s="27" t="e">
        <f>VLOOKUP($A:$A,'3-Türkiye İhracat Göstergeleri'!$A:$P,6,0)</f>
        <v>#N/A</v>
      </c>
      <c r="T192" s="27" t="e">
        <f>VLOOKUP($A:$A,'3-Türkiye İhracat Göstergeleri'!$A:$P,7,0)</f>
        <v>#N/A</v>
      </c>
      <c r="U192" s="27" t="e">
        <f>VLOOKUP($A:$A,'3-Türkiye İhracat Göstergeleri'!$A:$P,8,0)</f>
        <v>#N/A</v>
      </c>
      <c r="V192" s="27" t="e">
        <f>VLOOKUP($A:$A,'3-Türkiye İhracat Göstergeleri'!$A:$P,9,0)</f>
        <v>#N/A</v>
      </c>
      <c r="W192" s="27" t="e">
        <f>VLOOKUP($A:$A,'3-Türkiye İhracat Göstergeleri'!$A:$P,10,0)</f>
        <v>#N/A</v>
      </c>
      <c r="X192" s="27" t="e">
        <f>VLOOKUP($A:$A,'3-Türkiye İhracat Göstergeleri'!$A:$P,11,0)</f>
        <v>#N/A</v>
      </c>
      <c r="Y192" s="27" t="e">
        <f>VLOOKUP($A:$A,'3-Türkiye İhracat Göstergeleri'!$A:$P,12,0)</f>
        <v>#N/A</v>
      </c>
      <c r="Z192" s="27" t="e">
        <f>VLOOKUP($A:$A,'3-Türkiye İhracat Göstergeleri'!$A:$P,13,0)</f>
        <v>#N/A</v>
      </c>
      <c r="AA192" s="27" t="e">
        <f>VLOOKUP($A:$A,'3-Türkiye İhracat Göstergeleri'!$A:$P,14,0)</f>
        <v>#N/A</v>
      </c>
      <c r="AB192" s="27" t="e">
        <f>VLOOKUP($A:$A,'3-Türkiye İhracat Göstergeleri'!$A:$P,15,0)</f>
        <v>#N/A</v>
      </c>
      <c r="AC192" s="27" t="e">
        <f>VLOOKUP($A:$A,'3-Türkiye İhracat Göstergeleri'!$A:$P,16,0)</f>
        <v>#N/A</v>
      </c>
      <c r="AD192" s="35" t="e">
        <f>VLOOKUP($A:$A,'4-Dünya İthalat Göstergeleri'!$A:$M,2,0)</f>
        <v>#N/A</v>
      </c>
      <c r="AE192" s="29" t="e">
        <f>VLOOKUP($A:$A,'4-Dünya İthalat Göstergeleri'!$A:$M,3,0)</f>
        <v>#N/A</v>
      </c>
      <c r="AF192" s="35" t="e">
        <f>VLOOKUP($A:$A,'4-Dünya İthalat Göstergeleri'!$A:$M,4,0)</f>
        <v>#N/A</v>
      </c>
      <c r="AG192" s="35" t="e">
        <f>VLOOKUP($A:$A,'4-Dünya İthalat Göstergeleri'!$A:$M,5,0)</f>
        <v>#N/A</v>
      </c>
      <c r="AH192" s="35" t="e">
        <f>VLOOKUP($A:$A,'4-Dünya İthalat Göstergeleri'!$A:$M,6,0)</f>
        <v>#N/A</v>
      </c>
      <c r="AI192" s="35" t="e">
        <f>VLOOKUP($A:$A,'4-Dünya İthalat Göstergeleri'!$A:$M,7,0)</f>
        <v>#N/A</v>
      </c>
      <c r="AJ192" s="35" t="e">
        <f>VLOOKUP($A:$A,'4-Dünya İthalat Göstergeleri'!$A:$M,8,0)</f>
        <v>#N/A</v>
      </c>
      <c r="AK192" s="35" t="e">
        <f>VLOOKUP($A:$A,'4-Dünya İthalat Göstergeleri'!$A:$M,9,0)</f>
        <v>#N/A</v>
      </c>
      <c r="AL192" s="35" t="e">
        <f>VLOOKUP($A:$A,'4-Dünya İthalat Göstergeleri'!$A:$M,10,0)</f>
        <v>#N/A</v>
      </c>
      <c r="AM192" s="35" t="e">
        <f>VLOOKUP($A:$A,'4-Dünya İthalat Göstergeleri'!$A:$M,11,0)</f>
        <v>#N/A</v>
      </c>
      <c r="AN192" s="35" t="e">
        <f>VLOOKUP($A:$A,'4-Dünya İthalat Göstergeleri'!$A:$M,12,0)</f>
        <v>#N/A</v>
      </c>
      <c r="AO192" s="35" t="e">
        <f>VLOOKUP($A:$A,'4-Dünya İthalat Göstergeleri'!$A:$M,13,0)</f>
        <v>#N/A</v>
      </c>
      <c r="AP192" s="11" t="e">
        <f>VLOOKUP($A:$A,'5-Dünya Yıllar İhracatı'!$A:$H,2,0)</f>
        <v>#N/A</v>
      </c>
      <c r="AQ192" s="11" t="e">
        <f>VLOOKUP($A:$A,'5-Dünya Yıllar İhracatı'!$A:$H,3,0)</f>
        <v>#N/A</v>
      </c>
      <c r="AR192" s="11" t="e">
        <f>VLOOKUP($A:$A,'5-Dünya Yıllar İhracatı'!$A:$H,4,0)</f>
        <v>#N/A</v>
      </c>
      <c r="AS192" s="11" t="e">
        <f>VLOOKUP($A:$A,'5-Dünya Yıllar İhracatı'!$A:$H,5,0)</f>
        <v>#N/A</v>
      </c>
      <c r="AT192" s="12" t="e">
        <f>VLOOKUP($A:$A,'5-Dünya Yıllar İhracatı'!$A:$H,6,0)</f>
        <v>#N/A</v>
      </c>
      <c r="AU192" s="12" t="e">
        <f>VLOOKUP($A:$A,'5-Dünya Yıllar İhracatı'!$A:$H,7,0)</f>
        <v>#N/A</v>
      </c>
      <c r="AV192" s="12" t="e">
        <f>VLOOKUP($A:$A,'5-Dünya Yıllar İhracatı'!$A:$H,8,0)</f>
        <v>#N/A</v>
      </c>
      <c r="AW192" s="11" t="e">
        <f>VLOOKUP($A:$A,'6-Türkiye Yıllar İhracatı'!$A:$H,2,0)</f>
        <v>#N/A</v>
      </c>
      <c r="AX192" s="11" t="e">
        <f>VLOOKUP($A:$A,'6-Türkiye Yıllar İhracatı'!$A:$H,3,0)</f>
        <v>#N/A</v>
      </c>
      <c r="AY192" s="11" t="e">
        <f>VLOOKUP($A:$A,'6-Türkiye Yıllar İhracatı'!$A:$H,4,0)</f>
        <v>#N/A</v>
      </c>
      <c r="AZ192" s="11" t="e">
        <f>VLOOKUP($A:$A,'6-Türkiye Yıllar İhracatı'!$A:$H,5,0)</f>
        <v>#N/A</v>
      </c>
      <c r="BA192" s="12" t="e">
        <f>VLOOKUP($A:$A,'6-Türkiye Yıllar İhracatı'!$A:$H,6,0)</f>
        <v>#N/A</v>
      </c>
      <c r="BB192" s="11" t="e">
        <f>VLOOKUP($A:$A,'6-Türkiye Yıllar İhracatı'!$A:$H,7,0)</f>
        <v>#N/A</v>
      </c>
      <c r="BC192" s="12" t="e">
        <f>VLOOKUP($A:$A,'6-Türkiye Yıllar İhracatı'!$A:$H,8,0)</f>
        <v>#N/A</v>
      </c>
      <c r="BD192" s="9" t="e">
        <f>VLOOKUP($A:$A,'7-Türkiye Çeyrek Yıllar İhracat'!$A:$G,2,0)</f>
        <v>#N/A</v>
      </c>
      <c r="BE192" s="9" t="e">
        <f>VLOOKUP($A:$A,'7-Türkiye Çeyrek Yıllar İhracat'!$A:$G,3,0)</f>
        <v>#N/A</v>
      </c>
      <c r="BF192" s="9" t="e">
        <f>VLOOKUP($A:$A,'7-Türkiye Çeyrek Yıllar İhracat'!$A:$G,4,0)</f>
        <v>#N/A</v>
      </c>
      <c r="BG192" s="9" t="e">
        <f>VLOOKUP($A:$A,'7-Türkiye Çeyrek Yıllar İhracat'!$A:$G,5,0)</f>
        <v>#N/A</v>
      </c>
      <c r="BH192" s="10" t="e">
        <f>VLOOKUP($A:$A,'7-Türkiye Çeyrek Yıllar İhracat'!$A:$G,6,0)</f>
        <v>#N/A</v>
      </c>
      <c r="BI192" s="12" t="e">
        <f>VLOOKUP($A:$A,'7-Türkiye Çeyrek Yıllar İhracat'!$A:$G,7,0)</f>
        <v>#N/A</v>
      </c>
      <c r="BJ192" s="11" t="e">
        <f>VLOOKUP($A:$A,'8-Türkiye Yıllar İhracat Birim '!$A:$H,2,0)</f>
        <v>#N/A</v>
      </c>
      <c r="BK192" s="11" t="e">
        <f>VLOOKUP($A:$A,'8-Türkiye Yıllar İhracat Birim '!$A:$H,3,0)</f>
        <v>#N/A</v>
      </c>
      <c r="BL192" s="11" t="e">
        <f>VLOOKUP($A:$A,'8-Türkiye Yıllar İhracat Birim '!$A:$H,4,0)</f>
        <v>#N/A</v>
      </c>
      <c r="BM192" s="11" t="e">
        <f>VLOOKUP($A:$A,'8-Türkiye Yıllar İhracat Birim '!$A:$H,5,0)</f>
        <v>#N/A</v>
      </c>
      <c r="BN192" s="11" t="e">
        <f>VLOOKUP($A:$A,'8-Türkiye Yıllar İhracat Birim '!$A:$H,6,0)</f>
        <v>#N/A</v>
      </c>
      <c r="BO192" s="11" t="e">
        <f>VLOOKUP($A:$A,'8-Türkiye Yıllar İhracat Birim '!$A:$H,7,0)</f>
        <v>#N/A</v>
      </c>
      <c r="BP192" s="12" t="e">
        <f>VLOOKUP($A:$A,'8-Türkiye Yıllar İhracat Birim '!$A:$H,8,0)</f>
        <v>#N/A</v>
      </c>
      <c r="BQ192" s="2">
        <f>VLOOKUP($A:$A,'9-Dünya Yıllar İthaları Birim F'!$A:$N,2,0)</f>
        <v>444</v>
      </c>
      <c r="BR192" s="2" t="str">
        <f>VLOOKUP($A:$A,'9-Dünya Yıllar İthaları Birim F'!$A:$N,3,0)</f>
        <v>US Dollar/Tons</v>
      </c>
      <c r="BS192" s="2">
        <f>VLOOKUP($A:$A,'9-Dünya Yıllar İthaları Birim F'!$A:$N,4,0)</f>
        <v>0</v>
      </c>
      <c r="BT192" s="2">
        <f>VLOOKUP($A:$A,'9-Dünya Yıllar İthaları Birim F'!$A:$N,5,0)</f>
        <v>0</v>
      </c>
      <c r="BU192" s="2">
        <f>VLOOKUP($A:$A,'9-Dünya Yıllar İthaları Birim F'!$A:$N,6,0)</f>
        <v>0</v>
      </c>
      <c r="BV192" s="2">
        <f>VLOOKUP($A:$A,'9-Dünya Yıllar İthaları Birim F'!$A:$N,7,0)</f>
        <v>0</v>
      </c>
      <c r="BW192" s="2">
        <f>VLOOKUP($A:$A,'9-Dünya Yıllar İthaları Birim F'!$A:$N,8,0)</f>
        <v>0</v>
      </c>
      <c r="BX192" s="2">
        <f>VLOOKUP($A:$A,'9-Dünya Yıllar İthaları Birim F'!$A:$N,9,0)</f>
        <v>0</v>
      </c>
      <c r="BY192" s="2">
        <f>VLOOKUP($A:$A,'9-Dünya Yıllar İthaları Birim F'!$A:$N,10,0)</f>
        <v>0</v>
      </c>
      <c r="BZ192" s="2">
        <f>VLOOKUP($A:$A,'9-Dünya Yıllar İthaları Birim F'!$A:$N,11,0)</f>
        <v>0</v>
      </c>
      <c r="CA192" s="2">
        <f>VLOOKUP($A:$A,'9-Dünya Yıllar İthaları Birim F'!$A:$N,12,0)</f>
        <v>0</v>
      </c>
      <c r="CB192" s="2">
        <f>VLOOKUP($A:$A,'9-Dünya Yıllar İthaları Birim F'!$A:$N,13,0)</f>
        <v>0</v>
      </c>
      <c r="CC192" s="2">
        <f>VLOOKUP($A:$A,'9-Dünya Yıllar İthaları Birim F'!$A:$N,14,0)</f>
        <v>0</v>
      </c>
    </row>
    <row r="193" spans="1:81" x14ac:dyDescent="0.3">
      <c r="A193" s="6" t="s">
        <v>202</v>
      </c>
      <c r="B193" s="11">
        <v>0</v>
      </c>
      <c r="C193" s="11">
        <v>7</v>
      </c>
      <c r="D193" s="11">
        <v>0</v>
      </c>
      <c r="E193" s="11">
        <v>6</v>
      </c>
      <c r="F193" s="50">
        <v>0</v>
      </c>
      <c r="G193" s="50">
        <f t="shared" si="4"/>
        <v>-100</v>
      </c>
      <c r="H193" s="50">
        <f t="shared" si="5"/>
        <v>0</v>
      </c>
      <c r="I193" s="9" t="e">
        <f>VLOOKUP($A:$A,'2-Dünya Çeyrek Yıllar İthalatı'!$A:$G,2,0)</f>
        <v>#N/A</v>
      </c>
      <c r="J193" s="9" t="e">
        <f>VLOOKUP($A:$A,'2-Dünya Çeyrek Yıllar İthalatı'!$A:$G,3,0)</f>
        <v>#N/A</v>
      </c>
      <c r="K193" s="9" t="e">
        <f>VLOOKUP($A:$A,'2-Dünya Çeyrek Yıllar İthalatı'!$A:$G,4,0)</f>
        <v>#N/A</v>
      </c>
      <c r="L193" s="9" t="e">
        <f>VLOOKUP($A:$A,'2-Dünya Çeyrek Yıllar İthalatı'!$A:$G,5,0)</f>
        <v>#N/A</v>
      </c>
      <c r="M193" s="10" t="e">
        <f>VLOOKUP($A:$A,'2-Dünya Çeyrek Yıllar İthalatı'!$A:$G,6,0)</f>
        <v>#N/A</v>
      </c>
      <c r="N193" s="10" t="e">
        <f>VLOOKUP($A:$A,'2-Dünya Çeyrek Yıllar İthalatı'!$A:$G,7,0)</f>
        <v>#N/A</v>
      </c>
      <c r="O193" s="6" t="e">
        <f>VLOOKUP($A:$A,'3-Türkiye İhracat Göstergeleri'!$A:$P,2,0)</f>
        <v>#N/A</v>
      </c>
      <c r="P193" s="25" t="e">
        <f>VLOOKUP($A:$A,'3-Türkiye İhracat Göstergeleri'!$A:$P,3,0)</f>
        <v>#N/A</v>
      </c>
      <c r="Q193" s="25" t="e">
        <f>VLOOKUP($A:$A,'3-Türkiye İhracat Göstergeleri'!$A:$P,4,0)</f>
        <v>#N/A</v>
      </c>
      <c r="R193" s="25" t="e">
        <f>VLOOKUP($A:$A,'3-Türkiye İhracat Göstergeleri'!$A:$P,5,0)</f>
        <v>#N/A</v>
      </c>
      <c r="S193" s="25" t="e">
        <f>VLOOKUP($A:$A,'3-Türkiye İhracat Göstergeleri'!$A:$P,6,0)</f>
        <v>#N/A</v>
      </c>
      <c r="T193" s="25" t="e">
        <f>VLOOKUP($A:$A,'3-Türkiye İhracat Göstergeleri'!$A:$P,7,0)</f>
        <v>#N/A</v>
      </c>
      <c r="U193" s="25" t="e">
        <f>VLOOKUP($A:$A,'3-Türkiye İhracat Göstergeleri'!$A:$P,8,0)</f>
        <v>#N/A</v>
      </c>
      <c r="V193" s="25" t="e">
        <f>VLOOKUP($A:$A,'3-Türkiye İhracat Göstergeleri'!$A:$P,9,0)</f>
        <v>#N/A</v>
      </c>
      <c r="W193" s="25" t="e">
        <f>VLOOKUP($A:$A,'3-Türkiye İhracat Göstergeleri'!$A:$P,10,0)</f>
        <v>#N/A</v>
      </c>
      <c r="X193" s="25" t="e">
        <f>VLOOKUP($A:$A,'3-Türkiye İhracat Göstergeleri'!$A:$P,11,0)</f>
        <v>#N/A</v>
      </c>
      <c r="Y193" s="25" t="e">
        <f>VLOOKUP($A:$A,'3-Türkiye İhracat Göstergeleri'!$A:$P,12,0)</f>
        <v>#N/A</v>
      </c>
      <c r="Z193" s="25" t="e">
        <f>VLOOKUP($A:$A,'3-Türkiye İhracat Göstergeleri'!$A:$P,13,0)</f>
        <v>#N/A</v>
      </c>
      <c r="AA193" s="25" t="e">
        <f>VLOOKUP($A:$A,'3-Türkiye İhracat Göstergeleri'!$A:$P,14,0)</f>
        <v>#N/A</v>
      </c>
      <c r="AB193" s="25" t="e">
        <f>VLOOKUP($A:$A,'3-Türkiye İhracat Göstergeleri'!$A:$P,15,0)</f>
        <v>#N/A</v>
      </c>
      <c r="AC193" s="25" t="e">
        <f>VLOOKUP($A:$A,'3-Türkiye İhracat Göstergeleri'!$A:$P,16,0)</f>
        <v>#N/A</v>
      </c>
      <c r="AD193" s="27" t="e">
        <f>VLOOKUP($A:$A,'4-Dünya İthalat Göstergeleri'!$A:$M,2,0)</f>
        <v>#N/A</v>
      </c>
      <c r="AE193" s="28" t="e">
        <f>VLOOKUP($A:$A,'4-Dünya İthalat Göstergeleri'!$A:$M,3,0)</f>
        <v>#N/A</v>
      </c>
      <c r="AF193" s="30" t="e">
        <f>VLOOKUP($A:$A,'4-Dünya İthalat Göstergeleri'!$A:$M,4,0)</f>
        <v>#N/A</v>
      </c>
      <c r="AG193" s="30" t="e">
        <f>VLOOKUP($A:$A,'4-Dünya İthalat Göstergeleri'!$A:$M,5,0)</f>
        <v>#N/A</v>
      </c>
      <c r="AH193" s="30" t="e">
        <f>VLOOKUP($A:$A,'4-Dünya İthalat Göstergeleri'!$A:$M,6,0)</f>
        <v>#N/A</v>
      </c>
      <c r="AI193" s="27" t="e">
        <f>VLOOKUP($A:$A,'4-Dünya İthalat Göstergeleri'!$A:$M,7,0)</f>
        <v>#N/A</v>
      </c>
      <c r="AJ193" s="27" t="e">
        <f>VLOOKUP($A:$A,'4-Dünya İthalat Göstergeleri'!$A:$M,8,0)</f>
        <v>#N/A</v>
      </c>
      <c r="AK193" s="27" t="e">
        <f>VLOOKUP($A:$A,'4-Dünya İthalat Göstergeleri'!$A:$M,9,0)</f>
        <v>#N/A</v>
      </c>
      <c r="AL193" s="27" t="e">
        <f>VLOOKUP($A:$A,'4-Dünya İthalat Göstergeleri'!$A:$M,10,0)</f>
        <v>#N/A</v>
      </c>
      <c r="AM193" s="27" t="e">
        <f>VLOOKUP($A:$A,'4-Dünya İthalat Göstergeleri'!$A:$M,11,0)</f>
        <v>#N/A</v>
      </c>
      <c r="AN193" s="27" t="e">
        <f>VLOOKUP($A:$A,'4-Dünya İthalat Göstergeleri'!$A:$M,12,0)</f>
        <v>#N/A</v>
      </c>
      <c r="AO193" s="27" t="e">
        <f>VLOOKUP($A:$A,'4-Dünya İthalat Göstergeleri'!$A:$M,13,0)</f>
        <v>#N/A</v>
      </c>
      <c r="AP193" s="9" t="e">
        <f>VLOOKUP($A:$A,'5-Dünya Yıllar İhracatı'!$A:$H,2,0)</f>
        <v>#N/A</v>
      </c>
      <c r="AQ193" s="9" t="e">
        <f>VLOOKUP($A:$A,'5-Dünya Yıllar İhracatı'!$A:$H,3,0)</f>
        <v>#N/A</v>
      </c>
      <c r="AR193" s="9" t="e">
        <f>VLOOKUP($A:$A,'5-Dünya Yıllar İhracatı'!$A:$H,4,0)</f>
        <v>#N/A</v>
      </c>
      <c r="AS193" s="9" t="e">
        <f>VLOOKUP($A:$A,'5-Dünya Yıllar İhracatı'!$A:$H,5,0)</f>
        <v>#N/A</v>
      </c>
      <c r="AT193" s="10" t="e">
        <f>VLOOKUP($A:$A,'5-Dünya Yıllar İhracatı'!$A:$H,6,0)</f>
        <v>#N/A</v>
      </c>
      <c r="AU193" s="10" t="e">
        <f>VLOOKUP($A:$A,'5-Dünya Yıllar İhracatı'!$A:$H,7,0)</f>
        <v>#N/A</v>
      </c>
      <c r="AV193" s="10" t="e">
        <f>VLOOKUP($A:$A,'5-Dünya Yıllar İhracatı'!$A:$H,8,0)</f>
        <v>#N/A</v>
      </c>
      <c r="AW193" s="9" t="e">
        <f>VLOOKUP($A:$A,'6-Türkiye Yıllar İhracatı'!$A:$H,2,0)</f>
        <v>#N/A</v>
      </c>
      <c r="AX193" s="9" t="e">
        <f>VLOOKUP($A:$A,'6-Türkiye Yıllar İhracatı'!$A:$H,3,0)</f>
        <v>#N/A</v>
      </c>
      <c r="AY193" s="9" t="e">
        <f>VLOOKUP($A:$A,'6-Türkiye Yıllar İhracatı'!$A:$H,4,0)</f>
        <v>#N/A</v>
      </c>
      <c r="AZ193" s="9" t="e">
        <f>VLOOKUP($A:$A,'6-Türkiye Yıllar İhracatı'!$A:$H,5,0)</f>
        <v>#N/A</v>
      </c>
      <c r="BA193" s="10" t="e">
        <f>VLOOKUP($A:$A,'6-Türkiye Yıllar İhracatı'!$A:$H,6,0)</f>
        <v>#N/A</v>
      </c>
      <c r="BB193" s="9" t="e">
        <f>VLOOKUP($A:$A,'6-Türkiye Yıllar İhracatı'!$A:$H,7,0)</f>
        <v>#N/A</v>
      </c>
      <c r="BC193" s="10" t="e">
        <f>VLOOKUP($A:$A,'6-Türkiye Yıllar İhracatı'!$A:$H,8,0)</f>
        <v>#N/A</v>
      </c>
      <c r="BD193" s="11" t="e">
        <f>VLOOKUP($A:$A,'7-Türkiye Çeyrek Yıllar İhracat'!$A:$G,2,0)</f>
        <v>#N/A</v>
      </c>
      <c r="BE193" s="11" t="e">
        <f>VLOOKUP($A:$A,'7-Türkiye Çeyrek Yıllar İhracat'!$A:$G,3,0)</f>
        <v>#N/A</v>
      </c>
      <c r="BF193" s="11" t="e">
        <f>VLOOKUP($A:$A,'7-Türkiye Çeyrek Yıllar İhracat'!$A:$G,4,0)</f>
        <v>#N/A</v>
      </c>
      <c r="BG193" s="11" t="e">
        <f>VLOOKUP($A:$A,'7-Türkiye Çeyrek Yıllar İhracat'!$A:$G,5,0)</f>
        <v>#N/A</v>
      </c>
      <c r="BH193" s="12" t="e">
        <f>VLOOKUP($A:$A,'7-Türkiye Çeyrek Yıllar İhracat'!$A:$G,6,0)</f>
        <v>#N/A</v>
      </c>
      <c r="BI193" s="12" t="e">
        <f>VLOOKUP($A:$A,'7-Türkiye Çeyrek Yıllar İhracat'!$A:$G,7,0)</f>
        <v>#N/A</v>
      </c>
      <c r="BJ193" s="9" t="e">
        <f>VLOOKUP($A:$A,'8-Türkiye Yıllar İhracat Birim '!$A:$H,2,0)</f>
        <v>#N/A</v>
      </c>
      <c r="BK193" s="9" t="e">
        <f>VLOOKUP($A:$A,'8-Türkiye Yıllar İhracat Birim '!$A:$H,3,0)</f>
        <v>#N/A</v>
      </c>
      <c r="BL193" s="9" t="e">
        <f>VLOOKUP($A:$A,'8-Türkiye Yıllar İhracat Birim '!$A:$H,4,0)</f>
        <v>#N/A</v>
      </c>
      <c r="BM193" s="9" t="e">
        <f>VLOOKUP($A:$A,'8-Türkiye Yıllar İhracat Birim '!$A:$H,5,0)</f>
        <v>#N/A</v>
      </c>
      <c r="BN193" s="9" t="e">
        <f>VLOOKUP($A:$A,'8-Türkiye Yıllar İhracat Birim '!$A:$H,6,0)</f>
        <v>#N/A</v>
      </c>
      <c r="BO193" s="9" t="e">
        <f>VLOOKUP($A:$A,'8-Türkiye Yıllar İhracat Birim '!$A:$H,7,0)</f>
        <v>#N/A</v>
      </c>
      <c r="BP193" s="10" t="e">
        <f>VLOOKUP($A:$A,'8-Türkiye Yıllar İhracat Birim '!$A:$H,8,0)</f>
        <v>#N/A</v>
      </c>
      <c r="BQ193" s="2">
        <f>VLOOKUP($A:$A,'9-Dünya Yıllar İthaları Birim F'!$A:$N,2,0)</f>
        <v>0</v>
      </c>
      <c r="BR193" s="2">
        <f>VLOOKUP($A:$A,'9-Dünya Yıllar İthaları Birim F'!$A:$N,3,0)</f>
        <v>0</v>
      </c>
      <c r="BS193" s="2">
        <f>VLOOKUP($A:$A,'9-Dünya Yıllar İthaları Birim F'!$A:$N,4,0)</f>
        <v>0</v>
      </c>
      <c r="BT193" s="2" t="str">
        <f>VLOOKUP($A:$A,'9-Dünya Yıllar İthaları Birim F'!$A:$N,5,0)</f>
        <v>US Dollar/Tons</v>
      </c>
      <c r="BU193" s="2">
        <f>VLOOKUP($A:$A,'9-Dünya Yıllar İthaları Birim F'!$A:$N,6,0)</f>
        <v>0</v>
      </c>
      <c r="BV193" s="2">
        <f>VLOOKUP($A:$A,'9-Dünya Yıllar İthaları Birim F'!$A:$N,7,0)</f>
        <v>0</v>
      </c>
      <c r="BW193" s="2">
        <f>VLOOKUP($A:$A,'9-Dünya Yıllar İthaları Birim F'!$A:$N,8,0)</f>
        <v>0</v>
      </c>
      <c r="BX193" s="2" t="str">
        <f>VLOOKUP($A:$A,'9-Dünya Yıllar İthaları Birim F'!$A:$N,9,0)</f>
        <v>US Dollar/Tons</v>
      </c>
      <c r="BY193" s="2">
        <f>VLOOKUP($A:$A,'9-Dünya Yıllar İthaları Birim F'!$A:$N,10,0)</f>
        <v>0</v>
      </c>
      <c r="BZ193" s="2">
        <f>VLOOKUP($A:$A,'9-Dünya Yıllar İthaları Birim F'!$A:$N,11,0)</f>
        <v>0</v>
      </c>
      <c r="CA193" s="2">
        <f>VLOOKUP($A:$A,'9-Dünya Yıllar İthaları Birim F'!$A:$N,12,0)</f>
        <v>0</v>
      </c>
      <c r="CB193" s="2">
        <f>VLOOKUP($A:$A,'9-Dünya Yıllar İthaları Birim F'!$A:$N,13,0)</f>
        <v>0</v>
      </c>
      <c r="CC193" s="2">
        <f>VLOOKUP($A:$A,'9-Dünya Yıllar İthaları Birim F'!$A:$N,14,0)</f>
        <v>0</v>
      </c>
    </row>
    <row r="194" spans="1:81" x14ac:dyDescent="0.3">
      <c r="A194" s="8" t="s">
        <v>203</v>
      </c>
      <c r="B194" s="9">
        <v>21</v>
      </c>
      <c r="C194" s="9">
        <v>22</v>
      </c>
      <c r="D194" s="9">
        <v>56</v>
      </c>
      <c r="E194" s="9">
        <v>1</v>
      </c>
      <c r="F194" s="49">
        <v>0</v>
      </c>
      <c r="G194" s="49">
        <f t="shared" si="4"/>
        <v>-100</v>
      </c>
      <c r="H194" s="49">
        <f t="shared" si="5"/>
        <v>0</v>
      </c>
      <c r="I194" s="11" t="e">
        <f>VLOOKUP($A:$A,'2-Dünya Çeyrek Yıllar İthalatı'!$A:$G,2,0)</f>
        <v>#N/A</v>
      </c>
      <c r="J194" s="11" t="e">
        <f>VLOOKUP($A:$A,'2-Dünya Çeyrek Yıllar İthalatı'!$A:$G,3,0)</f>
        <v>#N/A</v>
      </c>
      <c r="K194" s="11" t="e">
        <f>VLOOKUP($A:$A,'2-Dünya Çeyrek Yıllar İthalatı'!$A:$G,4,0)</f>
        <v>#N/A</v>
      </c>
      <c r="L194" s="11" t="e">
        <f>VLOOKUP($A:$A,'2-Dünya Çeyrek Yıllar İthalatı'!$A:$G,5,0)</f>
        <v>#N/A</v>
      </c>
      <c r="M194" s="12" t="e">
        <f>VLOOKUP($A:$A,'2-Dünya Çeyrek Yıllar İthalatı'!$A:$G,6,0)</f>
        <v>#N/A</v>
      </c>
      <c r="N194" s="12" t="e">
        <f>VLOOKUP($A:$A,'2-Dünya Çeyrek Yıllar İthalatı'!$A:$G,7,0)</f>
        <v>#N/A</v>
      </c>
      <c r="O194" s="8" t="e">
        <f>VLOOKUP($A:$A,'3-Türkiye İhracat Göstergeleri'!$A:$P,2,0)</f>
        <v>#N/A</v>
      </c>
      <c r="P194" s="27" t="e">
        <f>VLOOKUP($A:$A,'3-Türkiye İhracat Göstergeleri'!$A:$P,3,0)</f>
        <v>#N/A</v>
      </c>
      <c r="Q194" s="27" t="e">
        <f>VLOOKUP($A:$A,'3-Türkiye İhracat Göstergeleri'!$A:$P,4,0)</f>
        <v>#N/A</v>
      </c>
      <c r="R194" s="27" t="e">
        <f>VLOOKUP($A:$A,'3-Türkiye İhracat Göstergeleri'!$A:$P,5,0)</f>
        <v>#N/A</v>
      </c>
      <c r="S194" s="27" t="e">
        <f>VLOOKUP($A:$A,'3-Türkiye İhracat Göstergeleri'!$A:$P,6,0)</f>
        <v>#N/A</v>
      </c>
      <c r="T194" s="27" t="e">
        <f>VLOOKUP($A:$A,'3-Türkiye İhracat Göstergeleri'!$A:$P,7,0)</f>
        <v>#N/A</v>
      </c>
      <c r="U194" s="27" t="e">
        <f>VLOOKUP($A:$A,'3-Türkiye İhracat Göstergeleri'!$A:$P,8,0)</f>
        <v>#N/A</v>
      </c>
      <c r="V194" s="27" t="e">
        <f>VLOOKUP($A:$A,'3-Türkiye İhracat Göstergeleri'!$A:$P,9,0)</f>
        <v>#N/A</v>
      </c>
      <c r="W194" s="27" t="e">
        <f>VLOOKUP($A:$A,'3-Türkiye İhracat Göstergeleri'!$A:$P,10,0)</f>
        <v>#N/A</v>
      </c>
      <c r="X194" s="27" t="e">
        <f>VLOOKUP($A:$A,'3-Türkiye İhracat Göstergeleri'!$A:$P,11,0)</f>
        <v>#N/A</v>
      </c>
      <c r="Y194" s="27" t="e">
        <f>VLOOKUP($A:$A,'3-Türkiye İhracat Göstergeleri'!$A:$P,12,0)</f>
        <v>#N/A</v>
      </c>
      <c r="Z194" s="27" t="e">
        <f>VLOOKUP($A:$A,'3-Türkiye İhracat Göstergeleri'!$A:$P,13,0)</f>
        <v>#N/A</v>
      </c>
      <c r="AA194" s="27" t="e">
        <f>VLOOKUP($A:$A,'3-Türkiye İhracat Göstergeleri'!$A:$P,14,0)</f>
        <v>#N/A</v>
      </c>
      <c r="AB194" s="27" t="e">
        <f>VLOOKUP($A:$A,'3-Türkiye İhracat Göstergeleri'!$A:$P,15,0)</f>
        <v>#N/A</v>
      </c>
      <c r="AC194" s="27" t="e">
        <f>VLOOKUP($A:$A,'3-Türkiye İhracat Göstergeleri'!$A:$P,16,0)</f>
        <v>#N/A</v>
      </c>
      <c r="AD194" s="25" t="e">
        <f>VLOOKUP($A:$A,'4-Dünya İthalat Göstergeleri'!$A:$M,2,0)</f>
        <v>#N/A</v>
      </c>
      <c r="AE194" s="29" t="e">
        <f>VLOOKUP($A:$A,'4-Dünya İthalat Göstergeleri'!$A:$M,3,0)</f>
        <v>#N/A</v>
      </c>
      <c r="AF194" s="36" t="e">
        <f>VLOOKUP($A:$A,'4-Dünya İthalat Göstergeleri'!$A:$M,4,0)</f>
        <v>#N/A</v>
      </c>
      <c r="AG194" s="36" t="e">
        <f>VLOOKUP($A:$A,'4-Dünya İthalat Göstergeleri'!$A:$M,5,0)</f>
        <v>#N/A</v>
      </c>
      <c r="AH194" s="36" t="e">
        <f>VLOOKUP($A:$A,'4-Dünya İthalat Göstergeleri'!$A:$M,6,0)</f>
        <v>#N/A</v>
      </c>
      <c r="AI194" s="25" t="e">
        <f>VLOOKUP($A:$A,'4-Dünya İthalat Göstergeleri'!$A:$M,7,0)</f>
        <v>#N/A</v>
      </c>
      <c r="AJ194" s="25" t="e">
        <f>VLOOKUP($A:$A,'4-Dünya İthalat Göstergeleri'!$A:$M,8,0)</f>
        <v>#N/A</v>
      </c>
      <c r="AK194" s="25" t="e">
        <f>VLOOKUP($A:$A,'4-Dünya İthalat Göstergeleri'!$A:$M,9,0)</f>
        <v>#N/A</v>
      </c>
      <c r="AL194" s="25" t="e">
        <f>VLOOKUP($A:$A,'4-Dünya İthalat Göstergeleri'!$A:$M,10,0)</f>
        <v>#N/A</v>
      </c>
      <c r="AM194" s="25" t="e">
        <f>VLOOKUP($A:$A,'4-Dünya İthalat Göstergeleri'!$A:$M,11,0)</f>
        <v>#N/A</v>
      </c>
      <c r="AN194" s="25" t="e">
        <f>VLOOKUP($A:$A,'4-Dünya İthalat Göstergeleri'!$A:$M,12,0)</f>
        <v>#N/A</v>
      </c>
      <c r="AO194" s="25" t="e">
        <f>VLOOKUP($A:$A,'4-Dünya İthalat Göstergeleri'!$A:$M,13,0)</f>
        <v>#N/A</v>
      </c>
      <c r="AP194" s="11" t="e">
        <f>VLOOKUP($A:$A,'5-Dünya Yıllar İhracatı'!$A:$H,2,0)</f>
        <v>#N/A</v>
      </c>
      <c r="AQ194" s="11" t="e">
        <f>VLOOKUP($A:$A,'5-Dünya Yıllar İhracatı'!$A:$H,3,0)</f>
        <v>#N/A</v>
      </c>
      <c r="AR194" s="11" t="e">
        <f>VLOOKUP($A:$A,'5-Dünya Yıllar İhracatı'!$A:$H,4,0)</f>
        <v>#N/A</v>
      </c>
      <c r="AS194" s="11" t="e">
        <f>VLOOKUP($A:$A,'5-Dünya Yıllar İhracatı'!$A:$H,5,0)</f>
        <v>#N/A</v>
      </c>
      <c r="AT194" s="12" t="e">
        <f>VLOOKUP($A:$A,'5-Dünya Yıllar İhracatı'!$A:$H,6,0)</f>
        <v>#N/A</v>
      </c>
      <c r="AU194" s="12" t="e">
        <f>VLOOKUP($A:$A,'5-Dünya Yıllar İhracatı'!$A:$H,7,0)</f>
        <v>#N/A</v>
      </c>
      <c r="AV194" s="12" t="e">
        <f>VLOOKUP($A:$A,'5-Dünya Yıllar İhracatı'!$A:$H,8,0)</f>
        <v>#N/A</v>
      </c>
      <c r="AW194" s="11">
        <f>VLOOKUP($A:$A,'6-Türkiye Yıllar İhracatı'!$A:$H,2,0)</f>
        <v>0</v>
      </c>
      <c r="AX194" s="11">
        <f>VLOOKUP($A:$A,'6-Türkiye Yıllar İhracatı'!$A:$H,3,0)</f>
        <v>18</v>
      </c>
      <c r="AY194" s="11">
        <f>VLOOKUP($A:$A,'6-Türkiye Yıllar İhracatı'!$A:$H,4,0)</f>
        <v>6</v>
      </c>
      <c r="AZ194" s="11">
        <f>VLOOKUP($A:$A,'6-Türkiye Yıllar İhracatı'!$A:$H,5,0)</f>
        <v>0</v>
      </c>
      <c r="BA194" s="12">
        <f>VLOOKUP($A:$A,'6-Türkiye Yıllar İhracatı'!$A:$H,6,0)</f>
        <v>0</v>
      </c>
      <c r="BB194" s="11">
        <f>VLOOKUP($A:$A,'6-Türkiye Yıllar İhracatı'!$A:$H,7,0)</f>
        <v>100</v>
      </c>
      <c r="BC194" s="12">
        <f>VLOOKUP($A:$A,'6-Türkiye Yıllar İhracatı'!$A:$H,8,0)</f>
        <v>0</v>
      </c>
      <c r="BD194" s="9" t="e">
        <f>VLOOKUP($A:$A,'7-Türkiye Çeyrek Yıllar İhracat'!$A:$G,2,0)</f>
        <v>#N/A</v>
      </c>
      <c r="BE194" s="9" t="e">
        <f>VLOOKUP($A:$A,'7-Türkiye Çeyrek Yıllar İhracat'!$A:$G,3,0)</f>
        <v>#N/A</v>
      </c>
      <c r="BF194" s="9" t="e">
        <f>VLOOKUP($A:$A,'7-Türkiye Çeyrek Yıllar İhracat'!$A:$G,4,0)</f>
        <v>#N/A</v>
      </c>
      <c r="BG194" s="9" t="e">
        <f>VLOOKUP($A:$A,'7-Türkiye Çeyrek Yıllar İhracat'!$A:$G,5,0)</f>
        <v>#N/A</v>
      </c>
      <c r="BH194" s="10" t="e">
        <f>VLOOKUP($A:$A,'7-Türkiye Çeyrek Yıllar İhracat'!$A:$G,6,0)</f>
        <v>#N/A</v>
      </c>
      <c r="BI194" s="12" t="e">
        <f>VLOOKUP($A:$A,'7-Türkiye Çeyrek Yıllar İhracat'!$A:$G,7,0)</f>
        <v>#N/A</v>
      </c>
      <c r="BJ194" s="11">
        <f>VLOOKUP($A:$A,'8-Türkiye Yıllar İhracat Birim '!$A:$H,2,0)</f>
        <v>0</v>
      </c>
      <c r="BK194" s="11">
        <f>VLOOKUP($A:$A,'8-Türkiye Yıllar İhracat Birim '!$A:$H,3,0)</f>
        <v>3600</v>
      </c>
      <c r="BL194" s="11">
        <f>VLOOKUP($A:$A,'8-Türkiye Yıllar İhracat Birim '!$A:$H,4,0)</f>
        <v>2000</v>
      </c>
      <c r="BM194" s="11">
        <f>VLOOKUP($A:$A,'8-Türkiye Yıllar İhracat Birim '!$A:$H,5,0)</f>
        <v>0</v>
      </c>
      <c r="BN194" s="11">
        <f>VLOOKUP($A:$A,'8-Türkiye Yıllar İhracat Birim '!$A:$H,6,0)</f>
        <v>0</v>
      </c>
      <c r="BO194" s="11">
        <f>VLOOKUP($A:$A,'8-Türkiye Yıllar İhracat Birim '!$A:$H,7,0)</f>
        <v>0</v>
      </c>
      <c r="BP194" s="12">
        <f>VLOOKUP($A:$A,'8-Türkiye Yıllar İhracat Birim '!$A:$H,8,0)</f>
        <v>0</v>
      </c>
      <c r="BQ194" s="2">
        <f>VLOOKUP($A:$A,'9-Dünya Yıllar İthaları Birim F'!$A:$N,2,0)</f>
        <v>618</v>
      </c>
      <c r="BR194" s="2" t="str">
        <f>VLOOKUP($A:$A,'9-Dünya Yıllar İthaları Birim F'!$A:$N,3,0)</f>
        <v>US Dollar/Tons</v>
      </c>
      <c r="BS194" s="2">
        <f>VLOOKUP($A:$A,'9-Dünya Yıllar İthaları Birim F'!$A:$N,4,0)</f>
        <v>282</v>
      </c>
      <c r="BT194" s="2" t="str">
        <f>VLOOKUP($A:$A,'9-Dünya Yıllar İthaları Birim F'!$A:$N,5,0)</f>
        <v>US Dollar/Tons</v>
      </c>
      <c r="BU194" s="2">
        <f>VLOOKUP($A:$A,'9-Dünya Yıllar İthaları Birim F'!$A:$N,6,0)</f>
        <v>406</v>
      </c>
      <c r="BV194" s="2" t="str">
        <f>VLOOKUP($A:$A,'9-Dünya Yıllar İthaları Birim F'!$A:$N,7,0)</f>
        <v>US Dollar/Tons</v>
      </c>
      <c r="BW194" s="2">
        <f>VLOOKUP($A:$A,'9-Dünya Yıllar İthaları Birim F'!$A:$N,8,0)</f>
        <v>200</v>
      </c>
      <c r="BX194" s="2" t="str">
        <f>VLOOKUP($A:$A,'9-Dünya Yıllar İthaları Birim F'!$A:$N,9,0)</f>
        <v>US Dollar/Tons</v>
      </c>
      <c r="BY194" s="2">
        <f>VLOOKUP($A:$A,'9-Dünya Yıllar İthaları Birim F'!$A:$N,10,0)</f>
        <v>0</v>
      </c>
      <c r="BZ194" s="2">
        <f>VLOOKUP($A:$A,'9-Dünya Yıllar İthaları Birim F'!$A:$N,11,0)</f>
        <v>0</v>
      </c>
      <c r="CA194" s="2">
        <f>VLOOKUP($A:$A,'9-Dünya Yıllar İthaları Birim F'!$A:$N,12,0)</f>
        <v>0</v>
      </c>
      <c r="CB194" s="2">
        <f>VLOOKUP($A:$A,'9-Dünya Yıllar İthaları Birim F'!$A:$N,13,0)</f>
        <v>0</v>
      </c>
      <c r="CC194" s="2">
        <f>VLOOKUP($A:$A,'9-Dünya Yıllar İthaları Birim F'!$A:$N,14,0)</f>
        <v>0</v>
      </c>
    </row>
    <row r="195" spans="1:81" x14ac:dyDescent="0.3">
      <c r="A195" s="6" t="s">
        <v>204</v>
      </c>
      <c r="B195" s="11">
        <v>2</v>
      </c>
      <c r="C195" s="11">
        <v>1</v>
      </c>
      <c r="D195" s="11">
        <v>0</v>
      </c>
      <c r="E195" s="11">
        <v>1</v>
      </c>
      <c r="F195" s="50">
        <v>0</v>
      </c>
      <c r="G195" s="50">
        <f t="shared" si="4"/>
        <v>-100</v>
      </c>
      <c r="H195" s="50">
        <f t="shared" si="5"/>
        <v>0</v>
      </c>
      <c r="I195" s="9" t="e">
        <f>VLOOKUP($A:$A,'2-Dünya Çeyrek Yıllar İthalatı'!$A:$G,2,0)</f>
        <v>#N/A</v>
      </c>
      <c r="J195" s="9" t="e">
        <f>VLOOKUP($A:$A,'2-Dünya Çeyrek Yıllar İthalatı'!$A:$G,3,0)</f>
        <v>#N/A</v>
      </c>
      <c r="K195" s="9" t="e">
        <f>VLOOKUP($A:$A,'2-Dünya Çeyrek Yıllar İthalatı'!$A:$G,4,0)</f>
        <v>#N/A</v>
      </c>
      <c r="L195" s="9" t="e">
        <f>VLOOKUP($A:$A,'2-Dünya Çeyrek Yıllar İthalatı'!$A:$G,5,0)</f>
        <v>#N/A</v>
      </c>
      <c r="M195" s="10" t="e">
        <f>VLOOKUP($A:$A,'2-Dünya Çeyrek Yıllar İthalatı'!$A:$G,6,0)</f>
        <v>#N/A</v>
      </c>
      <c r="N195" s="10" t="e">
        <f>VLOOKUP($A:$A,'2-Dünya Çeyrek Yıllar İthalatı'!$A:$G,7,0)</f>
        <v>#N/A</v>
      </c>
      <c r="O195" s="6" t="e">
        <f>VLOOKUP($A:$A,'3-Türkiye İhracat Göstergeleri'!$A:$P,2,0)</f>
        <v>#N/A</v>
      </c>
      <c r="P195" s="25" t="e">
        <f>VLOOKUP($A:$A,'3-Türkiye İhracat Göstergeleri'!$A:$P,3,0)</f>
        <v>#N/A</v>
      </c>
      <c r="Q195" s="25" t="e">
        <f>VLOOKUP($A:$A,'3-Türkiye İhracat Göstergeleri'!$A:$P,4,0)</f>
        <v>#N/A</v>
      </c>
      <c r="R195" s="25" t="e">
        <f>VLOOKUP($A:$A,'3-Türkiye İhracat Göstergeleri'!$A:$P,5,0)</f>
        <v>#N/A</v>
      </c>
      <c r="S195" s="25" t="e">
        <f>VLOOKUP($A:$A,'3-Türkiye İhracat Göstergeleri'!$A:$P,6,0)</f>
        <v>#N/A</v>
      </c>
      <c r="T195" s="25" t="e">
        <f>VLOOKUP($A:$A,'3-Türkiye İhracat Göstergeleri'!$A:$P,7,0)</f>
        <v>#N/A</v>
      </c>
      <c r="U195" s="25" t="e">
        <f>VLOOKUP($A:$A,'3-Türkiye İhracat Göstergeleri'!$A:$P,8,0)</f>
        <v>#N/A</v>
      </c>
      <c r="V195" s="25" t="e">
        <f>VLOOKUP($A:$A,'3-Türkiye İhracat Göstergeleri'!$A:$P,9,0)</f>
        <v>#N/A</v>
      </c>
      <c r="W195" s="25" t="e">
        <f>VLOOKUP($A:$A,'3-Türkiye İhracat Göstergeleri'!$A:$P,10,0)</f>
        <v>#N/A</v>
      </c>
      <c r="X195" s="25" t="e">
        <f>VLOOKUP($A:$A,'3-Türkiye İhracat Göstergeleri'!$A:$P,11,0)</f>
        <v>#N/A</v>
      </c>
      <c r="Y195" s="25" t="e">
        <f>VLOOKUP($A:$A,'3-Türkiye İhracat Göstergeleri'!$A:$P,12,0)</f>
        <v>#N/A</v>
      </c>
      <c r="Z195" s="25" t="e">
        <f>VLOOKUP($A:$A,'3-Türkiye İhracat Göstergeleri'!$A:$P,13,0)</f>
        <v>#N/A</v>
      </c>
      <c r="AA195" s="25" t="e">
        <f>VLOOKUP($A:$A,'3-Türkiye İhracat Göstergeleri'!$A:$P,14,0)</f>
        <v>#N/A</v>
      </c>
      <c r="AB195" s="25" t="e">
        <f>VLOOKUP($A:$A,'3-Türkiye İhracat Göstergeleri'!$A:$P,15,0)</f>
        <v>#N/A</v>
      </c>
      <c r="AC195" s="25" t="e">
        <f>VLOOKUP($A:$A,'3-Türkiye İhracat Göstergeleri'!$A:$P,16,0)</f>
        <v>#N/A</v>
      </c>
      <c r="AD195" s="27" t="e">
        <f>VLOOKUP($A:$A,'4-Dünya İthalat Göstergeleri'!$A:$M,2,0)</f>
        <v>#N/A</v>
      </c>
      <c r="AE195" s="28" t="e">
        <f>VLOOKUP($A:$A,'4-Dünya İthalat Göstergeleri'!$A:$M,3,0)</f>
        <v>#N/A</v>
      </c>
      <c r="AF195" s="27" t="e">
        <f>VLOOKUP($A:$A,'4-Dünya İthalat Göstergeleri'!$A:$M,4,0)</f>
        <v>#N/A</v>
      </c>
      <c r="AG195" s="27" t="e">
        <f>VLOOKUP($A:$A,'4-Dünya İthalat Göstergeleri'!$A:$M,5,0)</f>
        <v>#N/A</v>
      </c>
      <c r="AH195" s="27" t="e">
        <f>VLOOKUP($A:$A,'4-Dünya İthalat Göstergeleri'!$A:$M,6,0)</f>
        <v>#N/A</v>
      </c>
      <c r="AI195" s="27" t="e">
        <f>VLOOKUP($A:$A,'4-Dünya İthalat Göstergeleri'!$A:$M,7,0)</f>
        <v>#N/A</v>
      </c>
      <c r="AJ195" s="27" t="e">
        <f>VLOOKUP($A:$A,'4-Dünya İthalat Göstergeleri'!$A:$M,8,0)</f>
        <v>#N/A</v>
      </c>
      <c r="AK195" s="27" t="e">
        <f>VLOOKUP($A:$A,'4-Dünya İthalat Göstergeleri'!$A:$M,9,0)</f>
        <v>#N/A</v>
      </c>
      <c r="AL195" s="27" t="e">
        <f>VLOOKUP($A:$A,'4-Dünya İthalat Göstergeleri'!$A:$M,10,0)</f>
        <v>#N/A</v>
      </c>
      <c r="AM195" s="27" t="e">
        <f>VLOOKUP($A:$A,'4-Dünya İthalat Göstergeleri'!$A:$M,11,0)</f>
        <v>#N/A</v>
      </c>
      <c r="AN195" s="27" t="e">
        <f>VLOOKUP($A:$A,'4-Dünya İthalat Göstergeleri'!$A:$M,12,0)</f>
        <v>#N/A</v>
      </c>
      <c r="AO195" s="27" t="e">
        <f>VLOOKUP($A:$A,'4-Dünya İthalat Göstergeleri'!$A:$M,13,0)</f>
        <v>#N/A</v>
      </c>
      <c r="AP195" s="9" t="e">
        <f>VLOOKUP($A:$A,'5-Dünya Yıllar İhracatı'!$A:$H,2,0)</f>
        <v>#N/A</v>
      </c>
      <c r="AQ195" s="9" t="e">
        <f>VLOOKUP($A:$A,'5-Dünya Yıllar İhracatı'!$A:$H,3,0)</f>
        <v>#N/A</v>
      </c>
      <c r="AR195" s="9" t="e">
        <f>VLOOKUP($A:$A,'5-Dünya Yıllar İhracatı'!$A:$H,4,0)</f>
        <v>#N/A</v>
      </c>
      <c r="AS195" s="9" t="e">
        <f>VLOOKUP($A:$A,'5-Dünya Yıllar İhracatı'!$A:$H,5,0)</f>
        <v>#N/A</v>
      </c>
      <c r="AT195" s="10" t="e">
        <f>VLOOKUP($A:$A,'5-Dünya Yıllar İhracatı'!$A:$H,6,0)</f>
        <v>#N/A</v>
      </c>
      <c r="AU195" s="10" t="e">
        <f>VLOOKUP($A:$A,'5-Dünya Yıllar İhracatı'!$A:$H,7,0)</f>
        <v>#N/A</v>
      </c>
      <c r="AV195" s="10" t="e">
        <f>VLOOKUP($A:$A,'5-Dünya Yıllar İhracatı'!$A:$H,8,0)</f>
        <v>#N/A</v>
      </c>
      <c r="AW195" s="9" t="e">
        <f>VLOOKUP($A:$A,'6-Türkiye Yıllar İhracatı'!$A:$H,2,0)</f>
        <v>#N/A</v>
      </c>
      <c r="AX195" s="9" t="e">
        <f>VLOOKUP($A:$A,'6-Türkiye Yıllar İhracatı'!$A:$H,3,0)</f>
        <v>#N/A</v>
      </c>
      <c r="AY195" s="9" t="e">
        <f>VLOOKUP($A:$A,'6-Türkiye Yıllar İhracatı'!$A:$H,4,0)</f>
        <v>#N/A</v>
      </c>
      <c r="AZ195" s="9" t="e">
        <f>VLOOKUP($A:$A,'6-Türkiye Yıllar İhracatı'!$A:$H,5,0)</f>
        <v>#N/A</v>
      </c>
      <c r="BA195" s="10" t="e">
        <f>VLOOKUP($A:$A,'6-Türkiye Yıllar İhracatı'!$A:$H,6,0)</f>
        <v>#N/A</v>
      </c>
      <c r="BB195" s="9" t="e">
        <f>VLOOKUP($A:$A,'6-Türkiye Yıllar İhracatı'!$A:$H,7,0)</f>
        <v>#N/A</v>
      </c>
      <c r="BC195" s="10" t="e">
        <f>VLOOKUP($A:$A,'6-Türkiye Yıllar İhracatı'!$A:$H,8,0)</f>
        <v>#N/A</v>
      </c>
      <c r="BD195" s="11" t="e">
        <f>VLOOKUP($A:$A,'7-Türkiye Çeyrek Yıllar İhracat'!$A:$G,2,0)</f>
        <v>#N/A</v>
      </c>
      <c r="BE195" s="11" t="e">
        <f>VLOOKUP($A:$A,'7-Türkiye Çeyrek Yıllar İhracat'!$A:$G,3,0)</f>
        <v>#N/A</v>
      </c>
      <c r="BF195" s="11" t="e">
        <f>VLOOKUP($A:$A,'7-Türkiye Çeyrek Yıllar İhracat'!$A:$G,4,0)</f>
        <v>#N/A</v>
      </c>
      <c r="BG195" s="11" t="e">
        <f>VLOOKUP($A:$A,'7-Türkiye Çeyrek Yıllar İhracat'!$A:$G,5,0)</f>
        <v>#N/A</v>
      </c>
      <c r="BH195" s="12" t="e">
        <f>VLOOKUP($A:$A,'7-Türkiye Çeyrek Yıllar İhracat'!$A:$G,6,0)</f>
        <v>#N/A</v>
      </c>
      <c r="BI195" s="12" t="e">
        <f>VLOOKUP($A:$A,'7-Türkiye Çeyrek Yıllar İhracat'!$A:$G,7,0)</f>
        <v>#N/A</v>
      </c>
      <c r="BJ195" s="9" t="e">
        <f>VLOOKUP($A:$A,'8-Türkiye Yıllar İhracat Birim '!$A:$H,2,0)</f>
        <v>#N/A</v>
      </c>
      <c r="BK195" s="9" t="e">
        <f>VLOOKUP($A:$A,'8-Türkiye Yıllar İhracat Birim '!$A:$H,3,0)</f>
        <v>#N/A</v>
      </c>
      <c r="BL195" s="9" t="e">
        <f>VLOOKUP($A:$A,'8-Türkiye Yıllar İhracat Birim '!$A:$H,4,0)</f>
        <v>#N/A</v>
      </c>
      <c r="BM195" s="9" t="e">
        <f>VLOOKUP($A:$A,'8-Türkiye Yıllar İhracat Birim '!$A:$H,5,0)</f>
        <v>#N/A</v>
      </c>
      <c r="BN195" s="9" t="e">
        <f>VLOOKUP($A:$A,'8-Türkiye Yıllar İhracat Birim '!$A:$H,6,0)</f>
        <v>#N/A</v>
      </c>
      <c r="BO195" s="9" t="e">
        <f>VLOOKUP($A:$A,'8-Türkiye Yıllar İhracat Birim '!$A:$H,7,0)</f>
        <v>#N/A</v>
      </c>
      <c r="BP195" s="10" t="e">
        <f>VLOOKUP($A:$A,'8-Türkiye Yıllar İhracat Birim '!$A:$H,8,0)</f>
        <v>#N/A</v>
      </c>
      <c r="BQ195" s="2">
        <f>VLOOKUP($A:$A,'9-Dünya Yıllar İthaları Birim F'!$A:$N,2,0)</f>
        <v>1000</v>
      </c>
      <c r="BR195" s="2" t="str">
        <f>VLOOKUP($A:$A,'9-Dünya Yıllar İthaları Birim F'!$A:$N,3,0)</f>
        <v>US Dollar/Tons</v>
      </c>
      <c r="BS195" s="2">
        <f>VLOOKUP($A:$A,'9-Dünya Yıllar İthaları Birim F'!$A:$N,4,0)</f>
        <v>0</v>
      </c>
      <c r="BT195" s="2" t="str">
        <f>VLOOKUP($A:$A,'9-Dünya Yıllar İthaları Birim F'!$A:$N,5,0)</f>
        <v>US Dollar/Tons</v>
      </c>
      <c r="BU195" s="2">
        <f>VLOOKUP($A:$A,'9-Dünya Yıllar İthaları Birim F'!$A:$N,6,0)</f>
        <v>0</v>
      </c>
      <c r="BV195" s="2">
        <f>VLOOKUP($A:$A,'9-Dünya Yıllar İthaları Birim F'!$A:$N,7,0)</f>
        <v>0</v>
      </c>
      <c r="BW195" s="2">
        <f>VLOOKUP($A:$A,'9-Dünya Yıllar İthaları Birim F'!$A:$N,8,0)</f>
        <v>1000</v>
      </c>
      <c r="BX195" s="2" t="str">
        <f>VLOOKUP($A:$A,'9-Dünya Yıllar İthaları Birim F'!$A:$N,9,0)</f>
        <v>US Dollar/Tons</v>
      </c>
      <c r="BY195" s="2">
        <f>VLOOKUP($A:$A,'9-Dünya Yıllar İthaları Birim F'!$A:$N,10,0)</f>
        <v>0</v>
      </c>
      <c r="BZ195" s="2">
        <f>VLOOKUP($A:$A,'9-Dünya Yıllar İthaları Birim F'!$A:$N,11,0)</f>
        <v>0</v>
      </c>
      <c r="CA195" s="2">
        <f>VLOOKUP($A:$A,'9-Dünya Yıllar İthaları Birim F'!$A:$N,12,0)</f>
        <v>0</v>
      </c>
      <c r="CB195" s="2">
        <f>VLOOKUP($A:$A,'9-Dünya Yıllar İthaları Birim F'!$A:$N,13,0)</f>
        <v>0</v>
      </c>
      <c r="CC195" s="2">
        <f>VLOOKUP($A:$A,'9-Dünya Yıllar İthaları Birim F'!$A:$N,14,0)</f>
        <v>0</v>
      </c>
    </row>
    <row r="196" spans="1:81" x14ac:dyDescent="0.3">
      <c r="A196" s="8" t="s">
        <v>205</v>
      </c>
      <c r="B196" s="9">
        <v>0</v>
      </c>
      <c r="C196" s="9">
        <v>0</v>
      </c>
      <c r="D196" s="9">
        <v>75</v>
      </c>
      <c r="E196" s="9">
        <v>31</v>
      </c>
      <c r="F196" s="49">
        <v>0</v>
      </c>
      <c r="G196" s="49">
        <f t="shared" ref="G196:G210" si="6">IF(E196=0,100,(F196-E196)/E196*100)</f>
        <v>-100</v>
      </c>
      <c r="H196" s="49">
        <f t="shared" ref="H196:H211" si="7">(F196/$F$3)*100</f>
        <v>0</v>
      </c>
      <c r="I196" s="11">
        <f>VLOOKUP($A:$A,'2-Dünya Çeyrek Yıllar İthalatı'!$A:$G,2,0)</f>
        <v>0</v>
      </c>
      <c r="J196" s="11">
        <f>VLOOKUP($A:$A,'2-Dünya Çeyrek Yıllar İthalatı'!$A:$G,3,0)</f>
        <v>0</v>
      </c>
      <c r="K196" s="11">
        <f>VLOOKUP($A:$A,'2-Dünya Çeyrek Yıllar İthalatı'!$A:$G,4,0)</f>
        <v>0</v>
      </c>
      <c r="L196" s="11">
        <f>VLOOKUP($A:$A,'2-Dünya Çeyrek Yıllar İthalatı'!$A:$G,5,0)</f>
        <v>0</v>
      </c>
      <c r="M196" s="12">
        <f>VLOOKUP($A:$A,'2-Dünya Çeyrek Yıllar İthalatı'!$A:$G,6,0)</f>
        <v>0</v>
      </c>
      <c r="N196" s="12">
        <f>VLOOKUP($A:$A,'2-Dünya Çeyrek Yıllar İthalatı'!$A:$G,7,0)</f>
        <v>100</v>
      </c>
      <c r="O196" s="8" t="e">
        <f>VLOOKUP($A:$A,'3-Türkiye İhracat Göstergeleri'!$A:$P,2,0)</f>
        <v>#N/A</v>
      </c>
      <c r="P196" s="27" t="e">
        <f>VLOOKUP($A:$A,'3-Türkiye İhracat Göstergeleri'!$A:$P,3,0)</f>
        <v>#N/A</v>
      </c>
      <c r="Q196" s="27" t="e">
        <f>VLOOKUP($A:$A,'3-Türkiye İhracat Göstergeleri'!$A:$P,4,0)</f>
        <v>#N/A</v>
      </c>
      <c r="R196" s="27" t="e">
        <f>VLOOKUP($A:$A,'3-Türkiye İhracat Göstergeleri'!$A:$P,5,0)</f>
        <v>#N/A</v>
      </c>
      <c r="S196" s="27" t="e">
        <f>VLOOKUP($A:$A,'3-Türkiye İhracat Göstergeleri'!$A:$P,6,0)</f>
        <v>#N/A</v>
      </c>
      <c r="T196" s="27" t="e">
        <f>VLOOKUP($A:$A,'3-Türkiye İhracat Göstergeleri'!$A:$P,7,0)</f>
        <v>#N/A</v>
      </c>
      <c r="U196" s="27" t="e">
        <f>VLOOKUP($A:$A,'3-Türkiye İhracat Göstergeleri'!$A:$P,8,0)</f>
        <v>#N/A</v>
      </c>
      <c r="V196" s="27" t="e">
        <f>VLOOKUP($A:$A,'3-Türkiye İhracat Göstergeleri'!$A:$P,9,0)</f>
        <v>#N/A</v>
      </c>
      <c r="W196" s="27" t="e">
        <f>VLOOKUP($A:$A,'3-Türkiye İhracat Göstergeleri'!$A:$P,10,0)</f>
        <v>#N/A</v>
      </c>
      <c r="X196" s="27" t="e">
        <f>VLOOKUP($A:$A,'3-Türkiye İhracat Göstergeleri'!$A:$P,11,0)</f>
        <v>#N/A</v>
      </c>
      <c r="Y196" s="27" t="e">
        <f>VLOOKUP($A:$A,'3-Türkiye İhracat Göstergeleri'!$A:$P,12,0)</f>
        <v>#N/A</v>
      </c>
      <c r="Z196" s="27" t="e">
        <f>VLOOKUP($A:$A,'3-Türkiye İhracat Göstergeleri'!$A:$P,13,0)</f>
        <v>#N/A</v>
      </c>
      <c r="AA196" s="27" t="e">
        <f>VLOOKUP($A:$A,'3-Türkiye İhracat Göstergeleri'!$A:$P,14,0)</f>
        <v>#N/A</v>
      </c>
      <c r="AB196" s="27" t="e">
        <f>VLOOKUP($A:$A,'3-Türkiye İhracat Göstergeleri'!$A:$P,15,0)</f>
        <v>#N/A</v>
      </c>
      <c r="AC196" s="27" t="e">
        <f>VLOOKUP($A:$A,'3-Türkiye İhracat Göstergeleri'!$A:$P,16,0)</f>
        <v>#N/A</v>
      </c>
      <c r="AD196" s="25" t="e">
        <f>VLOOKUP($A:$A,'4-Dünya İthalat Göstergeleri'!$A:$M,2,0)</f>
        <v>#N/A</v>
      </c>
      <c r="AE196" s="29" t="e">
        <f>VLOOKUP($A:$A,'4-Dünya İthalat Göstergeleri'!$A:$M,3,0)</f>
        <v>#N/A</v>
      </c>
      <c r="AF196" s="25" t="e">
        <f>VLOOKUP($A:$A,'4-Dünya İthalat Göstergeleri'!$A:$M,4,0)</f>
        <v>#N/A</v>
      </c>
      <c r="AG196" s="25" t="e">
        <f>VLOOKUP($A:$A,'4-Dünya İthalat Göstergeleri'!$A:$M,5,0)</f>
        <v>#N/A</v>
      </c>
      <c r="AH196" s="25" t="e">
        <f>VLOOKUP($A:$A,'4-Dünya İthalat Göstergeleri'!$A:$M,6,0)</f>
        <v>#N/A</v>
      </c>
      <c r="AI196" s="25" t="e">
        <f>VLOOKUP($A:$A,'4-Dünya İthalat Göstergeleri'!$A:$M,7,0)</f>
        <v>#N/A</v>
      </c>
      <c r="AJ196" s="25" t="e">
        <f>VLOOKUP($A:$A,'4-Dünya İthalat Göstergeleri'!$A:$M,8,0)</f>
        <v>#N/A</v>
      </c>
      <c r="AK196" s="25" t="e">
        <f>VLOOKUP($A:$A,'4-Dünya İthalat Göstergeleri'!$A:$M,9,0)</f>
        <v>#N/A</v>
      </c>
      <c r="AL196" s="25" t="e">
        <f>VLOOKUP($A:$A,'4-Dünya İthalat Göstergeleri'!$A:$M,10,0)</f>
        <v>#N/A</v>
      </c>
      <c r="AM196" s="25" t="e">
        <f>VLOOKUP($A:$A,'4-Dünya İthalat Göstergeleri'!$A:$M,11,0)</f>
        <v>#N/A</v>
      </c>
      <c r="AN196" s="25" t="e">
        <f>VLOOKUP($A:$A,'4-Dünya İthalat Göstergeleri'!$A:$M,12,0)</f>
        <v>#N/A</v>
      </c>
      <c r="AO196" s="25" t="e">
        <f>VLOOKUP($A:$A,'4-Dünya İthalat Göstergeleri'!$A:$M,13,0)</f>
        <v>#N/A</v>
      </c>
      <c r="AP196" s="11">
        <f>VLOOKUP($A:$A,'5-Dünya Yıllar İhracatı'!$A:$H,2,0)</f>
        <v>0</v>
      </c>
      <c r="AQ196" s="11">
        <f>VLOOKUP($A:$A,'5-Dünya Yıllar İhracatı'!$A:$H,3,0)</f>
        <v>0</v>
      </c>
      <c r="AR196" s="11">
        <f>VLOOKUP($A:$A,'5-Dünya Yıllar İhracatı'!$A:$H,4,0)</f>
        <v>0</v>
      </c>
      <c r="AS196" s="11">
        <f>VLOOKUP($A:$A,'5-Dünya Yıllar İhracatı'!$A:$H,5,0)</f>
        <v>0</v>
      </c>
      <c r="AT196" s="12">
        <f>VLOOKUP($A:$A,'5-Dünya Yıllar İhracatı'!$A:$H,6,0)</f>
        <v>5</v>
      </c>
      <c r="AU196" s="12">
        <f>VLOOKUP($A:$A,'5-Dünya Yıllar İhracatı'!$A:$H,7,0)</f>
        <v>100</v>
      </c>
      <c r="AV196" s="12">
        <f>VLOOKUP($A:$A,'5-Dünya Yıllar İhracatı'!$A:$H,8,0)</f>
        <v>4.6201369593400226E-4</v>
      </c>
      <c r="AW196" s="11" t="e">
        <f>VLOOKUP($A:$A,'6-Türkiye Yıllar İhracatı'!$A:$H,2,0)</f>
        <v>#N/A</v>
      </c>
      <c r="AX196" s="11" t="e">
        <f>VLOOKUP($A:$A,'6-Türkiye Yıllar İhracatı'!$A:$H,3,0)</f>
        <v>#N/A</v>
      </c>
      <c r="AY196" s="11" t="e">
        <f>VLOOKUP($A:$A,'6-Türkiye Yıllar İhracatı'!$A:$H,4,0)</f>
        <v>#N/A</v>
      </c>
      <c r="AZ196" s="11" t="e">
        <f>VLOOKUP($A:$A,'6-Türkiye Yıllar İhracatı'!$A:$H,5,0)</f>
        <v>#N/A</v>
      </c>
      <c r="BA196" s="12" t="e">
        <f>VLOOKUP($A:$A,'6-Türkiye Yıllar İhracatı'!$A:$H,6,0)</f>
        <v>#N/A</v>
      </c>
      <c r="BB196" s="11" t="e">
        <f>VLOOKUP($A:$A,'6-Türkiye Yıllar İhracatı'!$A:$H,7,0)</f>
        <v>#N/A</v>
      </c>
      <c r="BC196" s="12" t="e">
        <f>VLOOKUP($A:$A,'6-Türkiye Yıllar İhracatı'!$A:$H,8,0)</f>
        <v>#N/A</v>
      </c>
      <c r="BD196" s="9" t="e">
        <f>VLOOKUP($A:$A,'7-Türkiye Çeyrek Yıllar İhracat'!$A:$G,2,0)</f>
        <v>#N/A</v>
      </c>
      <c r="BE196" s="9" t="e">
        <f>VLOOKUP($A:$A,'7-Türkiye Çeyrek Yıllar İhracat'!$A:$G,3,0)</f>
        <v>#N/A</v>
      </c>
      <c r="BF196" s="9" t="e">
        <f>VLOOKUP($A:$A,'7-Türkiye Çeyrek Yıllar İhracat'!$A:$G,4,0)</f>
        <v>#N/A</v>
      </c>
      <c r="BG196" s="9" t="e">
        <f>VLOOKUP($A:$A,'7-Türkiye Çeyrek Yıllar İhracat'!$A:$G,5,0)</f>
        <v>#N/A</v>
      </c>
      <c r="BH196" s="10" t="e">
        <f>VLOOKUP($A:$A,'7-Türkiye Çeyrek Yıllar İhracat'!$A:$G,6,0)</f>
        <v>#N/A</v>
      </c>
      <c r="BI196" s="12" t="e">
        <f>VLOOKUP($A:$A,'7-Türkiye Çeyrek Yıllar İhracat'!$A:$G,7,0)</f>
        <v>#N/A</v>
      </c>
      <c r="BJ196" s="11" t="e">
        <f>VLOOKUP($A:$A,'8-Türkiye Yıllar İhracat Birim '!$A:$H,2,0)</f>
        <v>#N/A</v>
      </c>
      <c r="BK196" s="11" t="e">
        <f>VLOOKUP($A:$A,'8-Türkiye Yıllar İhracat Birim '!$A:$H,3,0)</f>
        <v>#N/A</v>
      </c>
      <c r="BL196" s="11" t="e">
        <f>VLOOKUP($A:$A,'8-Türkiye Yıllar İhracat Birim '!$A:$H,4,0)</f>
        <v>#N/A</v>
      </c>
      <c r="BM196" s="11" t="e">
        <f>VLOOKUP($A:$A,'8-Türkiye Yıllar İhracat Birim '!$A:$H,5,0)</f>
        <v>#N/A</v>
      </c>
      <c r="BN196" s="11" t="e">
        <f>VLOOKUP($A:$A,'8-Türkiye Yıllar İhracat Birim '!$A:$H,6,0)</f>
        <v>#N/A</v>
      </c>
      <c r="BO196" s="11" t="e">
        <f>VLOOKUP($A:$A,'8-Türkiye Yıllar İhracat Birim '!$A:$H,7,0)</f>
        <v>#N/A</v>
      </c>
      <c r="BP196" s="12" t="e">
        <f>VLOOKUP($A:$A,'8-Türkiye Yıllar İhracat Birim '!$A:$H,8,0)</f>
        <v>#N/A</v>
      </c>
      <c r="BQ196" s="2">
        <f>VLOOKUP($A:$A,'9-Dünya Yıllar İthaları Birim F'!$A:$N,2,0)</f>
        <v>0</v>
      </c>
      <c r="BR196" s="2">
        <f>VLOOKUP($A:$A,'9-Dünya Yıllar İthaları Birim F'!$A:$N,3,0)</f>
        <v>0</v>
      </c>
      <c r="BS196" s="2">
        <f>VLOOKUP($A:$A,'9-Dünya Yıllar İthaları Birim F'!$A:$N,4,0)</f>
        <v>0</v>
      </c>
      <c r="BT196" s="2">
        <f>VLOOKUP($A:$A,'9-Dünya Yıllar İthaları Birim F'!$A:$N,5,0)</f>
        <v>0</v>
      </c>
      <c r="BU196" s="2">
        <f>VLOOKUP($A:$A,'9-Dünya Yıllar İthaları Birim F'!$A:$N,6,0)</f>
        <v>4167</v>
      </c>
      <c r="BV196" s="2" t="str">
        <f>VLOOKUP($A:$A,'9-Dünya Yıllar İthaları Birim F'!$A:$N,7,0)</f>
        <v>US Dollar/Tons</v>
      </c>
      <c r="BW196" s="2">
        <f>VLOOKUP($A:$A,'9-Dünya Yıllar İthaları Birim F'!$A:$N,8,0)</f>
        <v>3875</v>
      </c>
      <c r="BX196" s="2" t="str">
        <f>VLOOKUP($A:$A,'9-Dünya Yıllar İthaları Birim F'!$A:$N,9,0)</f>
        <v>US Dollar/Tons</v>
      </c>
      <c r="BY196" s="2">
        <f>VLOOKUP($A:$A,'9-Dünya Yıllar İthaları Birim F'!$A:$N,10,0)</f>
        <v>0</v>
      </c>
      <c r="BZ196" s="2">
        <f>VLOOKUP($A:$A,'9-Dünya Yıllar İthaları Birim F'!$A:$N,11,0)</f>
        <v>0</v>
      </c>
      <c r="CA196" s="2">
        <f>VLOOKUP($A:$A,'9-Dünya Yıllar İthaları Birim F'!$A:$N,12,0)</f>
        <v>0</v>
      </c>
      <c r="CB196" s="2">
        <f>VLOOKUP($A:$A,'9-Dünya Yıllar İthaları Birim F'!$A:$N,13,0)</f>
        <v>0</v>
      </c>
      <c r="CC196" s="2">
        <f>VLOOKUP($A:$A,'9-Dünya Yıllar İthaları Birim F'!$A:$N,14,0)</f>
        <v>0</v>
      </c>
    </row>
    <row r="197" spans="1:81" x14ac:dyDescent="0.3">
      <c r="A197" s="6" t="s">
        <v>206</v>
      </c>
      <c r="B197" s="11">
        <v>0</v>
      </c>
      <c r="C197" s="11">
        <v>1</v>
      </c>
      <c r="D197" s="11">
        <v>3</v>
      </c>
      <c r="E197" s="11">
        <v>2</v>
      </c>
      <c r="F197" s="50">
        <v>0</v>
      </c>
      <c r="G197" s="50">
        <f t="shared" si="6"/>
        <v>-100</v>
      </c>
      <c r="H197" s="50">
        <f t="shared" si="7"/>
        <v>0</v>
      </c>
      <c r="I197" s="9" t="e">
        <f>VLOOKUP($A:$A,'2-Dünya Çeyrek Yıllar İthalatı'!$A:$G,2,0)</f>
        <v>#N/A</v>
      </c>
      <c r="J197" s="9" t="e">
        <f>VLOOKUP($A:$A,'2-Dünya Çeyrek Yıllar İthalatı'!$A:$G,3,0)</f>
        <v>#N/A</v>
      </c>
      <c r="K197" s="9" t="e">
        <f>VLOOKUP($A:$A,'2-Dünya Çeyrek Yıllar İthalatı'!$A:$G,4,0)</f>
        <v>#N/A</v>
      </c>
      <c r="L197" s="9" t="e">
        <f>VLOOKUP($A:$A,'2-Dünya Çeyrek Yıllar İthalatı'!$A:$G,5,0)</f>
        <v>#N/A</v>
      </c>
      <c r="M197" s="10" t="e">
        <f>VLOOKUP($A:$A,'2-Dünya Çeyrek Yıllar İthalatı'!$A:$G,6,0)</f>
        <v>#N/A</v>
      </c>
      <c r="N197" s="10" t="e">
        <f>VLOOKUP($A:$A,'2-Dünya Çeyrek Yıllar İthalatı'!$A:$G,7,0)</f>
        <v>#N/A</v>
      </c>
      <c r="O197" s="6" t="e">
        <f>VLOOKUP($A:$A,'3-Türkiye İhracat Göstergeleri'!$A:$P,2,0)</f>
        <v>#N/A</v>
      </c>
      <c r="P197" s="25" t="e">
        <f>VLOOKUP($A:$A,'3-Türkiye İhracat Göstergeleri'!$A:$P,3,0)</f>
        <v>#N/A</v>
      </c>
      <c r="Q197" s="25" t="e">
        <f>VLOOKUP($A:$A,'3-Türkiye İhracat Göstergeleri'!$A:$P,4,0)</f>
        <v>#N/A</v>
      </c>
      <c r="R197" s="25" t="e">
        <f>VLOOKUP($A:$A,'3-Türkiye İhracat Göstergeleri'!$A:$P,5,0)</f>
        <v>#N/A</v>
      </c>
      <c r="S197" s="25" t="e">
        <f>VLOOKUP($A:$A,'3-Türkiye İhracat Göstergeleri'!$A:$P,6,0)</f>
        <v>#N/A</v>
      </c>
      <c r="T197" s="25" t="e">
        <f>VLOOKUP($A:$A,'3-Türkiye İhracat Göstergeleri'!$A:$P,7,0)</f>
        <v>#N/A</v>
      </c>
      <c r="U197" s="25" t="e">
        <f>VLOOKUP($A:$A,'3-Türkiye İhracat Göstergeleri'!$A:$P,8,0)</f>
        <v>#N/A</v>
      </c>
      <c r="V197" s="25" t="e">
        <f>VLOOKUP($A:$A,'3-Türkiye İhracat Göstergeleri'!$A:$P,9,0)</f>
        <v>#N/A</v>
      </c>
      <c r="W197" s="25" t="e">
        <f>VLOOKUP($A:$A,'3-Türkiye İhracat Göstergeleri'!$A:$P,10,0)</f>
        <v>#N/A</v>
      </c>
      <c r="X197" s="25" t="e">
        <f>VLOOKUP($A:$A,'3-Türkiye İhracat Göstergeleri'!$A:$P,11,0)</f>
        <v>#N/A</v>
      </c>
      <c r="Y197" s="25" t="e">
        <f>VLOOKUP($A:$A,'3-Türkiye İhracat Göstergeleri'!$A:$P,12,0)</f>
        <v>#N/A</v>
      </c>
      <c r="Z197" s="25" t="e">
        <f>VLOOKUP($A:$A,'3-Türkiye İhracat Göstergeleri'!$A:$P,13,0)</f>
        <v>#N/A</v>
      </c>
      <c r="AA197" s="25" t="e">
        <f>VLOOKUP($A:$A,'3-Türkiye İhracat Göstergeleri'!$A:$P,14,0)</f>
        <v>#N/A</v>
      </c>
      <c r="AB197" s="25" t="e">
        <f>VLOOKUP($A:$A,'3-Türkiye İhracat Göstergeleri'!$A:$P,15,0)</f>
        <v>#N/A</v>
      </c>
      <c r="AC197" s="25" t="e">
        <f>VLOOKUP($A:$A,'3-Türkiye İhracat Göstergeleri'!$A:$P,16,0)</f>
        <v>#N/A</v>
      </c>
      <c r="AD197" s="27" t="e">
        <f>VLOOKUP($A:$A,'4-Dünya İthalat Göstergeleri'!$A:$M,2,0)</f>
        <v>#N/A</v>
      </c>
      <c r="AE197" s="28" t="e">
        <f>VLOOKUP($A:$A,'4-Dünya İthalat Göstergeleri'!$A:$M,3,0)</f>
        <v>#N/A</v>
      </c>
      <c r="AF197" s="27" t="e">
        <f>VLOOKUP($A:$A,'4-Dünya İthalat Göstergeleri'!$A:$M,4,0)</f>
        <v>#N/A</v>
      </c>
      <c r="AG197" s="27" t="e">
        <f>VLOOKUP($A:$A,'4-Dünya İthalat Göstergeleri'!$A:$M,5,0)</f>
        <v>#N/A</v>
      </c>
      <c r="AH197" s="27" t="e">
        <f>VLOOKUP($A:$A,'4-Dünya İthalat Göstergeleri'!$A:$M,6,0)</f>
        <v>#N/A</v>
      </c>
      <c r="AI197" s="27" t="e">
        <f>VLOOKUP($A:$A,'4-Dünya İthalat Göstergeleri'!$A:$M,7,0)</f>
        <v>#N/A</v>
      </c>
      <c r="AJ197" s="27" t="e">
        <f>VLOOKUP($A:$A,'4-Dünya İthalat Göstergeleri'!$A:$M,8,0)</f>
        <v>#N/A</v>
      </c>
      <c r="AK197" s="27" t="e">
        <f>VLOOKUP($A:$A,'4-Dünya İthalat Göstergeleri'!$A:$M,9,0)</f>
        <v>#N/A</v>
      </c>
      <c r="AL197" s="27" t="e">
        <f>VLOOKUP($A:$A,'4-Dünya İthalat Göstergeleri'!$A:$M,10,0)</f>
        <v>#N/A</v>
      </c>
      <c r="AM197" s="27" t="e">
        <f>VLOOKUP($A:$A,'4-Dünya İthalat Göstergeleri'!$A:$M,11,0)</f>
        <v>#N/A</v>
      </c>
      <c r="AN197" s="27" t="e">
        <f>VLOOKUP($A:$A,'4-Dünya İthalat Göstergeleri'!$A:$M,12,0)</f>
        <v>#N/A</v>
      </c>
      <c r="AO197" s="27" t="e">
        <f>VLOOKUP($A:$A,'4-Dünya İthalat Göstergeleri'!$A:$M,13,0)</f>
        <v>#N/A</v>
      </c>
      <c r="AP197" s="9" t="e">
        <f>VLOOKUP($A:$A,'5-Dünya Yıllar İhracatı'!$A:$H,2,0)</f>
        <v>#N/A</v>
      </c>
      <c r="AQ197" s="9" t="e">
        <f>VLOOKUP($A:$A,'5-Dünya Yıllar İhracatı'!$A:$H,3,0)</f>
        <v>#N/A</v>
      </c>
      <c r="AR197" s="9" t="e">
        <f>VLOOKUP($A:$A,'5-Dünya Yıllar İhracatı'!$A:$H,4,0)</f>
        <v>#N/A</v>
      </c>
      <c r="AS197" s="9" t="e">
        <f>VLOOKUP($A:$A,'5-Dünya Yıllar İhracatı'!$A:$H,5,0)</f>
        <v>#N/A</v>
      </c>
      <c r="AT197" s="10" t="e">
        <f>VLOOKUP($A:$A,'5-Dünya Yıllar İhracatı'!$A:$H,6,0)</f>
        <v>#N/A</v>
      </c>
      <c r="AU197" s="10" t="e">
        <f>VLOOKUP($A:$A,'5-Dünya Yıllar İhracatı'!$A:$H,7,0)</f>
        <v>#N/A</v>
      </c>
      <c r="AV197" s="10" t="e">
        <f>VLOOKUP($A:$A,'5-Dünya Yıllar İhracatı'!$A:$H,8,0)</f>
        <v>#N/A</v>
      </c>
      <c r="AW197" s="9" t="e">
        <f>VLOOKUP($A:$A,'6-Türkiye Yıllar İhracatı'!$A:$H,2,0)</f>
        <v>#N/A</v>
      </c>
      <c r="AX197" s="9" t="e">
        <f>VLOOKUP($A:$A,'6-Türkiye Yıllar İhracatı'!$A:$H,3,0)</f>
        <v>#N/A</v>
      </c>
      <c r="AY197" s="9" t="e">
        <f>VLOOKUP($A:$A,'6-Türkiye Yıllar İhracatı'!$A:$H,4,0)</f>
        <v>#N/A</v>
      </c>
      <c r="AZ197" s="9" t="e">
        <f>VLOOKUP($A:$A,'6-Türkiye Yıllar İhracatı'!$A:$H,5,0)</f>
        <v>#N/A</v>
      </c>
      <c r="BA197" s="10" t="e">
        <f>VLOOKUP($A:$A,'6-Türkiye Yıllar İhracatı'!$A:$H,6,0)</f>
        <v>#N/A</v>
      </c>
      <c r="BB197" s="9" t="e">
        <f>VLOOKUP($A:$A,'6-Türkiye Yıllar İhracatı'!$A:$H,7,0)</f>
        <v>#N/A</v>
      </c>
      <c r="BC197" s="10" t="e">
        <f>VLOOKUP($A:$A,'6-Türkiye Yıllar İhracatı'!$A:$H,8,0)</f>
        <v>#N/A</v>
      </c>
      <c r="BD197" s="11" t="e">
        <f>VLOOKUP($A:$A,'7-Türkiye Çeyrek Yıllar İhracat'!$A:$G,2,0)</f>
        <v>#N/A</v>
      </c>
      <c r="BE197" s="11" t="e">
        <f>VLOOKUP($A:$A,'7-Türkiye Çeyrek Yıllar İhracat'!$A:$G,3,0)</f>
        <v>#N/A</v>
      </c>
      <c r="BF197" s="11" t="e">
        <f>VLOOKUP($A:$A,'7-Türkiye Çeyrek Yıllar İhracat'!$A:$G,4,0)</f>
        <v>#N/A</v>
      </c>
      <c r="BG197" s="11" t="e">
        <f>VLOOKUP($A:$A,'7-Türkiye Çeyrek Yıllar İhracat'!$A:$G,5,0)</f>
        <v>#N/A</v>
      </c>
      <c r="BH197" s="12" t="e">
        <f>VLOOKUP($A:$A,'7-Türkiye Çeyrek Yıllar İhracat'!$A:$G,6,0)</f>
        <v>#N/A</v>
      </c>
      <c r="BI197" s="12" t="e">
        <f>VLOOKUP($A:$A,'7-Türkiye Çeyrek Yıllar İhracat'!$A:$G,7,0)</f>
        <v>#N/A</v>
      </c>
      <c r="BJ197" s="9" t="e">
        <f>VLOOKUP($A:$A,'8-Türkiye Yıllar İhracat Birim '!$A:$H,2,0)</f>
        <v>#N/A</v>
      </c>
      <c r="BK197" s="9" t="e">
        <f>VLOOKUP($A:$A,'8-Türkiye Yıllar İhracat Birim '!$A:$H,3,0)</f>
        <v>#N/A</v>
      </c>
      <c r="BL197" s="9" t="e">
        <f>VLOOKUP($A:$A,'8-Türkiye Yıllar İhracat Birim '!$A:$H,4,0)</f>
        <v>#N/A</v>
      </c>
      <c r="BM197" s="9" t="e">
        <f>VLOOKUP($A:$A,'8-Türkiye Yıllar İhracat Birim '!$A:$H,5,0)</f>
        <v>#N/A</v>
      </c>
      <c r="BN197" s="9" t="e">
        <f>VLOOKUP($A:$A,'8-Türkiye Yıllar İhracat Birim '!$A:$H,6,0)</f>
        <v>#N/A</v>
      </c>
      <c r="BO197" s="9" t="e">
        <f>VLOOKUP($A:$A,'8-Türkiye Yıllar İhracat Birim '!$A:$H,7,0)</f>
        <v>#N/A</v>
      </c>
      <c r="BP197" s="10" t="e">
        <f>VLOOKUP($A:$A,'8-Türkiye Yıllar İhracat Birim '!$A:$H,8,0)</f>
        <v>#N/A</v>
      </c>
      <c r="BQ197" s="2">
        <f>VLOOKUP($A:$A,'9-Dünya Yıllar İthaları Birim F'!$A:$N,2,0)</f>
        <v>0</v>
      </c>
      <c r="BR197" s="2">
        <f>VLOOKUP($A:$A,'9-Dünya Yıllar İthaları Birim F'!$A:$N,3,0)</f>
        <v>0</v>
      </c>
      <c r="BS197" s="2">
        <f>VLOOKUP($A:$A,'9-Dünya Yıllar İthaları Birim F'!$A:$N,4,0)</f>
        <v>500</v>
      </c>
      <c r="BT197" s="2" t="str">
        <f>VLOOKUP($A:$A,'9-Dünya Yıllar İthaları Birim F'!$A:$N,5,0)</f>
        <v>US Dollar/1000 square meters</v>
      </c>
      <c r="BU197" s="2">
        <f>VLOOKUP($A:$A,'9-Dünya Yıllar İthaları Birim F'!$A:$N,6,0)</f>
        <v>0</v>
      </c>
      <c r="BV197" s="2" t="str">
        <f>VLOOKUP($A:$A,'9-Dünya Yıllar İthaları Birim F'!$A:$N,7,0)</f>
        <v>US Dollar/Mixed</v>
      </c>
      <c r="BW197" s="2">
        <f>VLOOKUP($A:$A,'9-Dünya Yıllar İthaları Birim F'!$A:$N,8,0)</f>
        <v>333</v>
      </c>
      <c r="BX197" s="2" t="str">
        <f>VLOOKUP($A:$A,'9-Dünya Yıllar İthaları Birim F'!$A:$N,9,0)</f>
        <v>US Dollar/1000 square meters</v>
      </c>
      <c r="BY197" s="2">
        <f>VLOOKUP($A:$A,'9-Dünya Yıllar İthaları Birim F'!$A:$N,10,0)</f>
        <v>0</v>
      </c>
      <c r="BZ197" s="2">
        <f>VLOOKUP($A:$A,'9-Dünya Yıllar İthaları Birim F'!$A:$N,11,0)</f>
        <v>0</v>
      </c>
      <c r="CA197" s="2">
        <f>VLOOKUP($A:$A,'9-Dünya Yıllar İthaları Birim F'!$A:$N,12,0)</f>
        <v>0</v>
      </c>
      <c r="CB197" s="2">
        <f>VLOOKUP($A:$A,'9-Dünya Yıllar İthaları Birim F'!$A:$N,13,0)</f>
        <v>0</v>
      </c>
      <c r="CC197" s="2">
        <f>VLOOKUP($A:$A,'9-Dünya Yıllar İthaları Birim F'!$A:$N,14,0)</f>
        <v>0</v>
      </c>
    </row>
    <row r="198" spans="1:81" x14ac:dyDescent="0.3">
      <c r="A198" s="8" t="s">
        <v>207</v>
      </c>
      <c r="B198" s="9">
        <v>0</v>
      </c>
      <c r="C198" s="9">
        <v>1</v>
      </c>
      <c r="D198" s="9">
        <v>4</v>
      </c>
      <c r="E198" s="9">
        <v>2</v>
      </c>
      <c r="F198" s="49">
        <v>0</v>
      </c>
      <c r="G198" s="49">
        <f t="shared" si="6"/>
        <v>-100</v>
      </c>
      <c r="H198" s="49">
        <f t="shared" si="7"/>
        <v>0</v>
      </c>
      <c r="I198" s="11" t="e">
        <f>VLOOKUP($A:$A,'2-Dünya Çeyrek Yıllar İthalatı'!$A:$G,2,0)</f>
        <v>#N/A</v>
      </c>
      <c r="J198" s="11" t="e">
        <f>VLOOKUP($A:$A,'2-Dünya Çeyrek Yıllar İthalatı'!$A:$G,3,0)</f>
        <v>#N/A</v>
      </c>
      <c r="K198" s="11" t="e">
        <f>VLOOKUP($A:$A,'2-Dünya Çeyrek Yıllar İthalatı'!$A:$G,4,0)</f>
        <v>#N/A</v>
      </c>
      <c r="L198" s="11" t="e">
        <f>VLOOKUP($A:$A,'2-Dünya Çeyrek Yıllar İthalatı'!$A:$G,5,0)</f>
        <v>#N/A</v>
      </c>
      <c r="M198" s="12" t="e">
        <f>VLOOKUP($A:$A,'2-Dünya Çeyrek Yıllar İthalatı'!$A:$G,6,0)</f>
        <v>#N/A</v>
      </c>
      <c r="N198" s="12" t="e">
        <f>VLOOKUP($A:$A,'2-Dünya Çeyrek Yıllar İthalatı'!$A:$G,7,0)</f>
        <v>#N/A</v>
      </c>
      <c r="O198" s="8" t="e">
        <f>VLOOKUP($A:$A,'3-Türkiye İhracat Göstergeleri'!$A:$P,2,0)</f>
        <v>#N/A</v>
      </c>
      <c r="P198" s="27" t="e">
        <f>VLOOKUP($A:$A,'3-Türkiye İhracat Göstergeleri'!$A:$P,3,0)</f>
        <v>#N/A</v>
      </c>
      <c r="Q198" s="27" t="e">
        <f>VLOOKUP($A:$A,'3-Türkiye İhracat Göstergeleri'!$A:$P,4,0)</f>
        <v>#N/A</v>
      </c>
      <c r="R198" s="27" t="e">
        <f>VLOOKUP($A:$A,'3-Türkiye İhracat Göstergeleri'!$A:$P,5,0)</f>
        <v>#N/A</v>
      </c>
      <c r="S198" s="27" t="e">
        <f>VLOOKUP($A:$A,'3-Türkiye İhracat Göstergeleri'!$A:$P,6,0)</f>
        <v>#N/A</v>
      </c>
      <c r="T198" s="27" t="e">
        <f>VLOOKUP($A:$A,'3-Türkiye İhracat Göstergeleri'!$A:$P,7,0)</f>
        <v>#N/A</v>
      </c>
      <c r="U198" s="27" t="e">
        <f>VLOOKUP($A:$A,'3-Türkiye İhracat Göstergeleri'!$A:$P,8,0)</f>
        <v>#N/A</v>
      </c>
      <c r="V198" s="27" t="e">
        <f>VLOOKUP($A:$A,'3-Türkiye İhracat Göstergeleri'!$A:$P,9,0)</f>
        <v>#N/A</v>
      </c>
      <c r="W198" s="27" t="e">
        <f>VLOOKUP($A:$A,'3-Türkiye İhracat Göstergeleri'!$A:$P,10,0)</f>
        <v>#N/A</v>
      </c>
      <c r="X198" s="27" t="e">
        <f>VLOOKUP($A:$A,'3-Türkiye İhracat Göstergeleri'!$A:$P,11,0)</f>
        <v>#N/A</v>
      </c>
      <c r="Y198" s="27" t="e">
        <f>VLOOKUP($A:$A,'3-Türkiye İhracat Göstergeleri'!$A:$P,12,0)</f>
        <v>#N/A</v>
      </c>
      <c r="Z198" s="27" t="e">
        <f>VLOOKUP($A:$A,'3-Türkiye İhracat Göstergeleri'!$A:$P,13,0)</f>
        <v>#N/A</v>
      </c>
      <c r="AA198" s="27" t="e">
        <f>VLOOKUP($A:$A,'3-Türkiye İhracat Göstergeleri'!$A:$P,14,0)</f>
        <v>#N/A</v>
      </c>
      <c r="AB198" s="27" t="e">
        <f>VLOOKUP($A:$A,'3-Türkiye İhracat Göstergeleri'!$A:$P,15,0)</f>
        <v>#N/A</v>
      </c>
      <c r="AC198" s="27" t="e">
        <f>VLOOKUP($A:$A,'3-Türkiye İhracat Göstergeleri'!$A:$P,16,0)</f>
        <v>#N/A</v>
      </c>
      <c r="AD198" s="25" t="e">
        <f>VLOOKUP($A:$A,'4-Dünya İthalat Göstergeleri'!$A:$M,2,0)</f>
        <v>#N/A</v>
      </c>
      <c r="AE198" s="29" t="e">
        <f>VLOOKUP($A:$A,'4-Dünya İthalat Göstergeleri'!$A:$M,3,0)</f>
        <v>#N/A</v>
      </c>
      <c r="AF198" s="36" t="e">
        <f>VLOOKUP($A:$A,'4-Dünya İthalat Göstergeleri'!$A:$M,4,0)</f>
        <v>#N/A</v>
      </c>
      <c r="AG198" s="36" t="e">
        <f>VLOOKUP($A:$A,'4-Dünya İthalat Göstergeleri'!$A:$M,5,0)</f>
        <v>#N/A</v>
      </c>
      <c r="AH198" s="36" t="e">
        <f>VLOOKUP($A:$A,'4-Dünya İthalat Göstergeleri'!$A:$M,6,0)</f>
        <v>#N/A</v>
      </c>
      <c r="AI198" s="25" t="e">
        <f>VLOOKUP($A:$A,'4-Dünya İthalat Göstergeleri'!$A:$M,7,0)</f>
        <v>#N/A</v>
      </c>
      <c r="AJ198" s="25" t="e">
        <f>VLOOKUP($A:$A,'4-Dünya İthalat Göstergeleri'!$A:$M,8,0)</f>
        <v>#N/A</v>
      </c>
      <c r="AK198" s="25" t="e">
        <f>VLOOKUP($A:$A,'4-Dünya İthalat Göstergeleri'!$A:$M,9,0)</f>
        <v>#N/A</v>
      </c>
      <c r="AL198" s="25" t="e">
        <f>VLOOKUP($A:$A,'4-Dünya İthalat Göstergeleri'!$A:$M,10,0)</f>
        <v>#N/A</v>
      </c>
      <c r="AM198" s="25" t="e">
        <f>VLOOKUP($A:$A,'4-Dünya İthalat Göstergeleri'!$A:$M,11,0)</f>
        <v>#N/A</v>
      </c>
      <c r="AN198" s="25" t="e">
        <f>VLOOKUP($A:$A,'4-Dünya İthalat Göstergeleri'!$A:$M,12,0)</f>
        <v>#N/A</v>
      </c>
      <c r="AO198" s="25" t="e">
        <f>VLOOKUP($A:$A,'4-Dünya İthalat Göstergeleri'!$A:$M,13,0)</f>
        <v>#N/A</v>
      </c>
      <c r="AP198" s="11" t="e">
        <f>VLOOKUP($A:$A,'5-Dünya Yıllar İhracatı'!$A:$H,2,0)</f>
        <v>#N/A</v>
      </c>
      <c r="AQ198" s="11" t="e">
        <f>VLOOKUP($A:$A,'5-Dünya Yıllar İhracatı'!$A:$H,3,0)</f>
        <v>#N/A</v>
      </c>
      <c r="AR198" s="11" t="e">
        <f>VLOOKUP($A:$A,'5-Dünya Yıllar İhracatı'!$A:$H,4,0)</f>
        <v>#N/A</v>
      </c>
      <c r="AS198" s="11" t="e">
        <f>VLOOKUP($A:$A,'5-Dünya Yıllar İhracatı'!$A:$H,5,0)</f>
        <v>#N/A</v>
      </c>
      <c r="AT198" s="12" t="e">
        <f>VLOOKUP($A:$A,'5-Dünya Yıllar İhracatı'!$A:$H,6,0)</f>
        <v>#N/A</v>
      </c>
      <c r="AU198" s="12" t="e">
        <f>VLOOKUP($A:$A,'5-Dünya Yıllar İhracatı'!$A:$H,7,0)</f>
        <v>#N/A</v>
      </c>
      <c r="AV198" s="12" t="e">
        <f>VLOOKUP($A:$A,'5-Dünya Yıllar İhracatı'!$A:$H,8,0)</f>
        <v>#N/A</v>
      </c>
      <c r="AW198" s="11" t="e">
        <f>VLOOKUP($A:$A,'6-Türkiye Yıllar İhracatı'!$A:$H,2,0)</f>
        <v>#N/A</v>
      </c>
      <c r="AX198" s="11" t="e">
        <f>VLOOKUP($A:$A,'6-Türkiye Yıllar İhracatı'!$A:$H,3,0)</f>
        <v>#N/A</v>
      </c>
      <c r="AY198" s="11" t="e">
        <f>VLOOKUP($A:$A,'6-Türkiye Yıllar İhracatı'!$A:$H,4,0)</f>
        <v>#N/A</v>
      </c>
      <c r="AZ198" s="11" t="e">
        <f>VLOOKUP($A:$A,'6-Türkiye Yıllar İhracatı'!$A:$H,5,0)</f>
        <v>#N/A</v>
      </c>
      <c r="BA198" s="12" t="e">
        <f>VLOOKUP($A:$A,'6-Türkiye Yıllar İhracatı'!$A:$H,6,0)</f>
        <v>#N/A</v>
      </c>
      <c r="BB198" s="11" t="e">
        <f>VLOOKUP($A:$A,'6-Türkiye Yıllar İhracatı'!$A:$H,7,0)</f>
        <v>#N/A</v>
      </c>
      <c r="BC198" s="12" t="e">
        <f>VLOOKUP($A:$A,'6-Türkiye Yıllar İhracatı'!$A:$H,8,0)</f>
        <v>#N/A</v>
      </c>
      <c r="BD198" s="9" t="e">
        <f>VLOOKUP($A:$A,'7-Türkiye Çeyrek Yıllar İhracat'!$A:$G,2,0)</f>
        <v>#N/A</v>
      </c>
      <c r="BE198" s="9" t="e">
        <f>VLOOKUP($A:$A,'7-Türkiye Çeyrek Yıllar İhracat'!$A:$G,3,0)</f>
        <v>#N/A</v>
      </c>
      <c r="BF198" s="9" t="e">
        <f>VLOOKUP($A:$A,'7-Türkiye Çeyrek Yıllar İhracat'!$A:$G,4,0)</f>
        <v>#N/A</v>
      </c>
      <c r="BG198" s="9" t="e">
        <f>VLOOKUP($A:$A,'7-Türkiye Çeyrek Yıllar İhracat'!$A:$G,5,0)</f>
        <v>#N/A</v>
      </c>
      <c r="BH198" s="10" t="e">
        <f>VLOOKUP($A:$A,'7-Türkiye Çeyrek Yıllar İhracat'!$A:$G,6,0)</f>
        <v>#N/A</v>
      </c>
      <c r="BI198" s="12" t="e">
        <f>VLOOKUP($A:$A,'7-Türkiye Çeyrek Yıllar İhracat'!$A:$G,7,0)</f>
        <v>#N/A</v>
      </c>
      <c r="BJ198" s="11" t="e">
        <f>VLOOKUP($A:$A,'8-Türkiye Yıllar İhracat Birim '!$A:$H,2,0)</f>
        <v>#N/A</v>
      </c>
      <c r="BK198" s="11" t="e">
        <f>VLOOKUP($A:$A,'8-Türkiye Yıllar İhracat Birim '!$A:$H,3,0)</f>
        <v>#N/A</v>
      </c>
      <c r="BL198" s="11" t="e">
        <f>VLOOKUP($A:$A,'8-Türkiye Yıllar İhracat Birim '!$A:$H,4,0)</f>
        <v>#N/A</v>
      </c>
      <c r="BM198" s="11" t="e">
        <f>VLOOKUP($A:$A,'8-Türkiye Yıllar İhracat Birim '!$A:$H,5,0)</f>
        <v>#N/A</v>
      </c>
      <c r="BN198" s="11" t="e">
        <f>VLOOKUP($A:$A,'8-Türkiye Yıllar İhracat Birim '!$A:$H,6,0)</f>
        <v>#N/A</v>
      </c>
      <c r="BO198" s="11" t="e">
        <f>VLOOKUP($A:$A,'8-Türkiye Yıllar İhracat Birim '!$A:$H,7,0)</f>
        <v>#N/A</v>
      </c>
      <c r="BP198" s="12" t="e">
        <f>VLOOKUP($A:$A,'8-Türkiye Yıllar İhracat Birim '!$A:$H,8,0)</f>
        <v>#N/A</v>
      </c>
      <c r="BQ198" s="2">
        <f>VLOOKUP($A:$A,'9-Dünya Yıllar İthaları Birim F'!$A:$N,2,0)</f>
        <v>0</v>
      </c>
      <c r="BR198" s="2">
        <f>VLOOKUP($A:$A,'9-Dünya Yıllar İthaları Birim F'!$A:$N,3,0)</f>
        <v>0</v>
      </c>
      <c r="BS198" s="2">
        <f>VLOOKUP($A:$A,'9-Dünya Yıllar İthaları Birim F'!$A:$N,4,0)</f>
        <v>0</v>
      </c>
      <c r="BT198" s="2" t="str">
        <f>VLOOKUP($A:$A,'9-Dünya Yıllar İthaları Birim F'!$A:$N,5,0)</f>
        <v>US Dollar/1000 square meters</v>
      </c>
      <c r="BU198" s="2">
        <f>VLOOKUP($A:$A,'9-Dünya Yıllar İthaları Birim F'!$A:$N,6,0)</f>
        <v>0</v>
      </c>
      <c r="BV198" s="2" t="str">
        <f>VLOOKUP($A:$A,'9-Dünya Yıllar İthaları Birim F'!$A:$N,7,0)</f>
        <v>US Dollar/1000 square meters</v>
      </c>
      <c r="BW198" s="2">
        <f>VLOOKUP($A:$A,'9-Dünya Yıllar İthaları Birim F'!$A:$N,8,0)</f>
        <v>0</v>
      </c>
      <c r="BX198" s="2" t="str">
        <f>VLOOKUP($A:$A,'9-Dünya Yıllar İthaları Birim F'!$A:$N,9,0)</f>
        <v>US Dollar/1000 square meters</v>
      </c>
      <c r="BY198" s="2">
        <f>VLOOKUP($A:$A,'9-Dünya Yıllar İthaları Birim F'!$A:$N,10,0)</f>
        <v>0</v>
      </c>
      <c r="BZ198" s="2">
        <f>VLOOKUP($A:$A,'9-Dünya Yıllar İthaları Birim F'!$A:$N,11,0)</f>
        <v>0</v>
      </c>
      <c r="CA198" s="2">
        <f>VLOOKUP($A:$A,'9-Dünya Yıllar İthaları Birim F'!$A:$N,12,0)</f>
        <v>0</v>
      </c>
      <c r="CB198" s="2">
        <f>VLOOKUP($A:$A,'9-Dünya Yıllar İthaları Birim F'!$A:$N,13,0)</f>
        <v>0</v>
      </c>
      <c r="CC198" s="2">
        <f>VLOOKUP($A:$A,'9-Dünya Yıllar İthaları Birim F'!$A:$N,14,0)</f>
        <v>0</v>
      </c>
    </row>
    <row r="199" spans="1:81" x14ac:dyDescent="0.3">
      <c r="A199" s="6" t="s">
        <v>208</v>
      </c>
      <c r="B199" s="11"/>
      <c r="C199" s="11"/>
      <c r="D199" s="14">
        <v>1</v>
      </c>
      <c r="E199" s="11"/>
      <c r="F199" s="50"/>
      <c r="G199" s="50">
        <v>0</v>
      </c>
      <c r="H199" s="50">
        <f t="shared" si="7"/>
        <v>0</v>
      </c>
      <c r="I199" s="9" t="e">
        <f>VLOOKUP($A:$A,'2-Dünya Çeyrek Yıllar İthalatı'!$A:$G,2,0)</f>
        <v>#N/A</v>
      </c>
      <c r="J199" s="9" t="e">
        <f>VLOOKUP($A:$A,'2-Dünya Çeyrek Yıllar İthalatı'!$A:$G,3,0)</f>
        <v>#N/A</v>
      </c>
      <c r="K199" s="9" t="e">
        <f>VLOOKUP($A:$A,'2-Dünya Çeyrek Yıllar İthalatı'!$A:$G,4,0)</f>
        <v>#N/A</v>
      </c>
      <c r="L199" s="9" t="e">
        <f>VLOOKUP($A:$A,'2-Dünya Çeyrek Yıllar İthalatı'!$A:$G,5,0)</f>
        <v>#N/A</v>
      </c>
      <c r="M199" s="10" t="e">
        <f>VLOOKUP($A:$A,'2-Dünya Çeyrek Yıllar İthalatı'!$A:$G,6,0)</f>
        <v>#N/A</v>
      </c>
      <c r="N199" s="10" t="e">
        <f>VLOOKUP($A:$A,'2-Dünya Çeyrek Yıllar İthalatı'!$A:$G,7,0)</f>
        <v>#N/A</v>
      </c>
      <c r="O199" s="6" t="e">
        <f>VLOOKUP($A:$A,'3-Türkiye İhracat Göstergeleri'!$A:$P,2,0)</f>
        <v>#N/A</v>
      </c>
      <c r="P199" s="25" t="e">
        <f>VLOOKUP($A:$A,'3-Türkiye İhracat Göstergeleri'!$A:$P,3,0)</f>
        <v>#N/A</v>
      </c>
      <c r="Q199" s="25" t="e">
        <f>VLOOKUP($A:$A,'3-Türkiye İhracat Göstergeleri'!$A:$P,4,0)</f>
        <v>#N/A</v>
      </c>
      <c r="R199" s="25" t="e">
        <f>VLOOKUP($A:$A,'3-Türkiye İhracat Göstergeleri'!$A:$P,5,0)</f>
        <v>#N/A</v>
      </c>
      <c r="S199" s="25" t="e">
        <f>VLOOKUP($A:$A,'3-Türkiye İhracat Göstergeleri'!$A:$P,6,0)</f>
        <v>#N/A</v>
      </c>
      <c r="T199" s="25" t="e">
        <f>VLOOKUP($A:$A,'3-Türkiye İhracat Göstergeleri'!$A:$P,7,0)</f>
        <v>#N/A</v>
      </c>
      <c r="U199" s="25" t="e">
        <f>VLOOKUP($A:$A,'3-Türkiye İhracat Göstergeleri'!$A:$P,8,0)</f>
        <v>#N/A</v>
      </c>
      <c r="V199" s="25" t="e">
        <f>VLOOKUP($A:$A,'3-Türkiye İhracat Göstergeleri'!$A:$P,9,0)</f>
        <v>#N/A</v>
      </c>
      <c r="W199" s="25" t="e">
        <f>VLOOKUP($A:$A,'3-Türkiye İhracat Göstergeleri'!$A:$P,10,0)</f>
        <v>#N/A</v>
      </c>
      <c r="X199" s="25" t="e">
        <f>VLOOKUP($A:$A,'3-Türkiye İhracat Göstergeleri'!$A:$P,11,0)</f>
        <v>#N/A</v>
      </c>
      <c r="Y199" s="25" t="e">
        <f>VLOOKUP($A:$A,'3-Türkiye İhracat Göstergeleri'!$A:$P,12,0)</f>
        <v>#N/A</v>
      </c>
      <c r="Z199" s="25" t="e">
        <f>VLOOKUP($A:$A,'3-Türkiye İhracat Göstergeleri'!$A:$P,13,0)</f>
        <v>#N/A</v>
      </c>
      <c r="AA199" s="25" t="e">
        <f>VLOOKUP($A:$A,'3-Türkiye İhracat Göstergeleri'!$A:$P,14,0)</f>
        <v>#N/A</v>
      </c>
      <c r="AB199" s="25" t="e">
        <f>VLOOKUP($A:$A,'3-Türkiye İhracat Göstergeleri'!$A:$P,15,0)</f>
        <v>#N/A</v>
      </c>
      <c r="AC199" s="25" t="e">
        <f>VLOOKUP($A:$A,'3-Türkiye İhracat Göstergeleri'!$A:$P,16,0)</f>
        <v>#N/A</v>
      </c>
      <c r="AD199" s="27" t="e">
        <f>VLOOKUP($A:$A,'4-Dünya İthalat Göstergeleri'!$A:$M,2,0)</f>
        <v>#N/A</v>
      </c>
      <c r="AE199" s="27" t="e">
        <f>VLOOKUP($A:$A,'4-Dünya İthalat Göstergeleri'!$A:$M,3,0)</f>
        <v>#N/A</v>
      </c>
      <c r="AF199" s="27" t="e">
        <f>VLOOKUP($A:$A,'4-Dünya İthalat Göstergeleri'!$A:$M,4,0)</f>
        <v>#N/A</v>
      </c>
      <c r="AG199" s="27" t="e">
        <f>VLOOKUP($A:$A,'4-Dünya İthalat Göstergeleri'!$A:$M,5,0)</f>
        <v>#N/A</v>
      </c>
      <c r="AH199" s="27" t="e">
        <f>VLOOKUP($A:$A,'4-Dünya İthalat Göstergeleri'!$A:$M,6,0)</f>
        <v>#N/A</v>
      </c>
      <c r="AI199" s="27" t="e">
        <f>VLOOKUP($A:$A,'4-Dünya İthalat Göstergeleri'!$A:$M,7,0)</f>
        <v>#N/A</v>
      </c>
      <c r="AJ199" s="27" t="e">
        <f>VLOOKUP($A:$A,'4-Dünya İthalat Göstergeleri'!$A:$M,8,0)</f>
        <v>#N/A</v>
      </c>
      <c r="AK199" s="27" t="e">
        <f>VLOOKUP($A:$A,'4-Dünya İthalat Göstergeleri'!$A:$M,9,0)</f>
        <v>#N/A</v>
      </c>
      <c r="AL199" s="27" t="e">
        <f>VLOOKUP($A:$A,'4-Dünya İthalat Göstergeleri'!$A:$M,10,0)</f>
        <v>#N/A</v>
      </c>
      <c r="AM199" s="27" t="e">
        <f>VLOOKUP($A:$A,'4-Dünya İthalat Göstergeleri'!$A:$M,11,0)</f>
        <v>#N/A</v>
      </c>
      <c r="AN199" s="27" t="e">
        <f>VLOOKUP($A:$A,'4-Dünya İthalat Göstergeleri'!$A:$M,12,0)</f>
        <v>#N/A</v>
      </c>
      <c r="AO199" s="27" t="e">
        <f>VLOOKUP($A:$A,'4-Dünya İthalat Göstergeleri'!$A:$M,13,0)</f>
        <v>#N/A</v>
      </c>
      <c r="AP199" s="9" t="e">
        <f>VLOOKUP($A:$A,'5-Dünya Yıllar İhracatı'!$A:$H,2,0)</f>
        <v>#N/A</v>
      </c>
      <c r="AQ199" s="9" t="e">
        <f>VLOOKUP($A:$A,'5-Dünya Yıllar İhracatı'!$A:$H,3,0)</f>
        <v>#N/A</v>
      </c>
      <c r="AR199" s="9" t="e">
        <f>VLOOKUP($A:$A,'5-Dünya Yıllar İhracatı'!$A:$H,4,0)</f>
        <v>#N/A</v>
      </c>
      <c r="AS199" s="9" t="e">
        <f>VLOOKUP($A:$A,'5-Dünya Yıllar İhracatı'!$A:$H,5,0)</f>
        <v>#N/A</v>
      </c>
      <c r="AT199" s="10" t="e">
        <f>VLOOKUP($A:$A,'5-Dünya Yıllar İhracatı'!$A:$H,6,0)</f>
        <v>#N/A</v>
      </c>
      <c r="AU199" s="10" t="e">
        <f>VLOOKUP($A:$A,'5-Dünya Yıllar İhracatı'!$A:$H,7,0)</f>
        <v>#N/A</v>
      </c>
      <c r="AV199" s="10" t="e">
        <f>VLOOKUP($A:$A,'5-Dünya Yıllar İhracatı'!$A:$H,8,0)</f>
        <v>#N/A</v>
      </c>
      <c r="AW199" s="9" t="e">
        <f>VLOOKUP($A:$A,'6-Türkiye Yıllar İhracatı'!$A:$H,2,0)</f>
        <v>#N/A</v>
      </c>
      <c r="AX199" s="9" t="e">
        <f>VLOOKUP($A:$A,'6-Türkiye Yıllar İhracatı'!$A:$H,3,0)</f>
        <v>#N/A</v>
      </c>
      <c r="AY199" s="9" t="e">
        <f>VLOOKUP($A:$A,'6-Türkiye Yıllar İhracatı'!$A:$H,4,0)</f>
        <v>#N/A</v>
      </c>
      <c r="AZ199" s="9" t="e">
        <f>VLOOKUP($A:$A,'6-Türkiye Yıllar İhracatı'!$A:$H,5,0)</f>
        <v>#N/A</v>
      </c>
      <c r="BA199" s="10" t="e">
        <f>VLOOKUP($A:$A,'6-Türkiye Yıllar İhracatı'!$A:$H,6,0)</f>
        <v>#N/A</v>
      </c>
      <c r="BB199" s="9" t="e">
        <f>VLOOKUP($A:$A,'6-Türkiye Yıllar İhracatı'!$A:$H,7,0)</f>
        <v>#N/A</v>
      </c>
      <c r="BC199" s="10" t="e">
        <f>VLOOKUP($A:$A,'6-Türkiye Yıllar İhracatı'!$A:$H,8,0)</f>
        <v>#N/A</v>
      </c>
      <c r="BD199" s="11" t="e">
        <f>VLOOKUP($A:$A,'7-Türkiye Çeyrek Yıllar İhracat'!$A:$G,2,0)</f>
        <v>#N/A</v>
      </c>
      <c r="BE199" s="11" t="e">
        <f>VLOOKUP($A:$A,'7-Türkiye Çeyrek Yıllar İhracat'!$A:$G,3,0)</f>
        <v>#N/A</v>
      </c>
      <c r="BF199" s="11" t="e">
        <f>VLOOKUP($A:$A,'7-Türkiye Çeyrek Yıllar İhracat'!$A:$G,4,0)</f>
        <v>#N/A</v>
      </c>
      <c r="BG199" s="11" t="e">
        <f>VLOOKUP($A:$A,'7-Türkiye Çeyrek Yıllar İhracat'!$A:$G,5,0)</f>
        <v>#N/A</v>
      </c>
      <c r="BH199" s="12" t="e">
        <f>VLOOKUP($A:$A,'7-Türkiye Çeyrek Yıllar İhracat'!$A:$G,6,0)</f>
        <v>#N/A</v>
      </c>
      <c r="BI199" s="12" t="e">
        <f>VLOOKUP($A:$A,'7-Türkiye Çeyrek Yıllar İhracat'!$A:$G,7,0)</f>
        <v>#N/A</v>
      </c>
      <c r="BJ199" s="9" t="e">
        <f>VLOOKUP($A:$A,'8-Türkiye Yıllar İhracat Birim '!$A:$H,2,0)</f>
        <v>#N/A</v>
      </c>
      <c r="BK199" s="9" t="e">
        <f>VLOOKUP($A:$A,'8-Türkiye Yıllar İhracat Birim '!$A:$H,3,0)</f>
        <v>#N/A</v>
      </c>
      <c r="BL199" s="9" t="e">
        <f>VLOOKUP($A:$A,'8-Türkiye Yıllar İhracat Birim '!$A:$H,4,0)</f>
        <v>#N/A</v>
      </c>
      <c r="BM199" s="9" t="e">
        <f>VLOOKUP($A:$A,'8-Türkiye Yıllar İhracat Birim '!$A:$H,5,0)</f>
        <v>#N/A</v>
      </c>
      <c r="BN199" s="9" t="e">
        <f>VLOOKUP($A:$A,'8-Türkiye Yıllar İhracat Birim '!$A:$H,6,0)</f>
        <v>#N/A</v>
      </c>
      <c r="BO199" s="9" t="e">
        <f>VLOOKUP($A:$A,'8-Türkiye Yıllar İhracat Birim '!$A:$H,7,0)</f>
        <v>#N/A</v>
      </c>
      <c r="BP199" s="10" t="e">
        <f>VLOOKUP($A:$A,'8-Türkiye Yıllar İhracat Birim '!$A:$H,8,0)</f>
        <v>#N/A</v>
      </c>
      <c r="BQ199" s="2">
        <f>VLOOKUP($A:$A,'9-Dünya Yıllar İthaları Birim F'!$A:$N,2,0)</f>
        <v>0</v>
      </c>
      <c r="BR199" s="2">
        <f>VLOOKUP($A:$A,'9-Dünya Yıllar İthaları Birim F'!$A:$N,3,0)</f>
        <v>0</v>
      </c>
      <c r="BS199" s="2">
        <f>VLOOKUP($A:$A,'9-Dünya Yıllar İthaları Birim F'!$A:$N,4,0)</f>
        <v>0</v>
      </c>
      <c r="BT199" s="2">
        <f>VLOOKUP($A:$A,'9-Dünya Yıllar İthaları Birim F'!$A:$N,5,0)</f>
        <v>0</v>
      </c>
      <c r="BU199" s="2">
        <f>VLOOKUP($A:$A,'9-Dünya Yıllar İthaları Birim F'!$A:$N,6,0)</f>
        <v>0</v>
      </c>
      <c r="BV199" s="2" t="str">
        <f>VLOOKUP($A:$A,'9-Dünya Yıllar İthaları Birim F'!$A:$N,7,0)</f>
        <v>US Dollar/Tons</v>
      </c>
      <c r="BW199" s="2">
        <f>VLOOKUP($A:$A,'9-Dünya Yıllar İthaları Birim F'!$A:$N,8,0)</f>
        <v>0</v>
      </c>
      <c r="BX199" s="2">
        <f>VLOOKUP($A:$A,'9-Dünya Yıllar İthaları Birim F'!$A:$N,9,0)</f>
        <v>0</v>
      </c>
      <c r="BY199" s="2">
        <f>VLOOKUP($A:$A,'9-Dünya Yıllar İthaları Birim F'!$A:$N,10,0)</f>
        <v>0</v>
      </c>
      <c r="BZ199" s="2">
        <f>VLOOKUP($A:$A,'9-Dünya Yıllar İthaları Birim F'!$A:$N,11,0)</f>
        <v>0</v>
      </c>
      <c r="CA199" s="2">
        <f>VLOOKUP($A:$A,'9-Dünya Yıllar İthaları Birim F'!$A:$N,12,0)</f>
        <v>0</v>
      </c>
      <c r="CB199" s="2">
        <f>VLOOKUP($A:$A,'9-Dünya Yıllar İthaları Birim F'!$A:$N,13,0)</f>
        <v>0</v>
      </c>
      <c r="CC199" s="2">
        <f>VLOOKUP($A:$A,'9-Dünya Yıllar İthaları Birim F'!$A:$N,14,0)</f>
        <v>0</v>
      </c>
    </row>
    <row r="200" spans="1:81" x14ac:dyDescent="0.3">
      <c r="A200" s="8" t="s">
        <v>209</v>
      </c>
      <c r="B200" s="13">
        <v>5</v>
      </c>
      <c r="C200" s="9"/>
      <c r="D200" s="13">
        <v>2</v>
      </c>
      <c r="E200" s="9"/>
      <c r="F200" s="49"/>
      <c r="G200" s="49">
        <v>0</v>
      </c>
      <c r="H200" s="49">
        <f t="shared" si="7"/>
        <v>0</v>
      </c>
      <c r="I200" s="11" t="e">
        <f>VLOOKUP($A:$A,'2-Dünya Çeyrek Yıllar İthalatı'!$A:$G,2,0)</f>
        <v>#N/A</v>
      </c>
      <c r="J200" s="11" t="e">
        <f>VLOOKUP($A:$A,'2-Dünya Çeyrek Yıllar İthalatı'!$A:$G,3,0)</f>
        <v>#N/A</v>
      </c>
      <c r="K200" s="11" t="e">
        <f>VLOOKUP($A:$A,'2-Dünya Çeyrek Yıllar İthalatı'!$A:$G,4,0)</f>
        <v>#N/A</v>
      </c>
      <c r="L200" s="11" t="e">
        <f>VLOOKUP($A:$A,'2-Dünya Çeyrek Yıllar İthalatı'!$A:$G,5,0)</f>
        <v>#N/A</v>
      </c>
      <c r="M200" s="12" t="e">
        <f>VLOOKUP($A:$A,'2-Dünya Çeyrek Yıllar İthalatı'!$A:$G,6,0)</f>
        <v>#N/A</v>
      </c>
      <c r="N200" s="12" t="e">
        <f>VLOOKUP($A:$A,'2-Dünya Çeyrek Yıllar İthalatı'!$A:$G,7,0)</f>
        <v>#N/A</v>
      </c>
      <c r="O200" s="8" t="e">
        <f>VLOOKUP($A:$A,'3-Türkiye İhracat Göstergeleri'!$A:$P,2,0)</f>
        <v>#N/A</v>
      </c>
      <c r="P200" s="27" t="e">
        <f>VLOOKUP($A:$A,'3-Türkiye İhracat Göstergeleri'!$A:$P,3,0)</f>
        <v>#N/A</v>
      </c>
      <c r="Q200" s="27" t="e">
        <f>VLOOKUP($A:$A,'3-Türkiye İhracat Göstergeleri'!$A:$P,4,0)</f>
        <v>#N/A</v>
      </c>
      <c r="R200" s="27" t="e">
        <f>VLOOKUP($A:$A,'3-Türkiye İhracat Göstergeleri'!$A:$P,5,0)</f>
        <v>#N/A</v>
      </c>
      <c r="S200" s="27" t="e">
        <f>VLOOKUP($A:$A,'3-Türkiye İhracat Göstergeleri'!$A:$P,6,0)</f>
        <v>#N/A</v>
      </c>
      <c r="T200" s="27" t="e">
        <f>VLOOKUP($A:$A,'3-Türkiye İhracat Göstergeleri'!$A:$P,7,0)</f>
        <v>#N/A</v>
      </c>
      <c r="U200" s="27" t="e">
        <f>VLOOKUP($A:$A,'3-Türkiye İhracat Göstergeleri'!$A:$P,8,0)</f>
        <v>#N/A</v>
      </c>
      <c r="V200" s="27" t="e">
        <f>VLOOKUP($A:$A,'3-Türkiye İhracat Göstergeleri'!$A:$P,9,0)</f>
        <v>#N/A</v>
      </c>
      <c r="W200" s="27" t="e">
        <f>VLOOKUP($A:$A,'3-Türkiye İhracat Göstergeleri'!$A:$P,10,0)</f>
        <v>#N/A</v>
      </c>
      <c r="X200" s="27" t="e">
        <f>VLOOKUP($A:$A,'3-Türkiye İhracat Göstergeleri'!$A:$P,11,0)</f>
        <v>#N/A</v>
      </c>
      <c r="Y200" s="27" t="e">
        <f>VLOOKUP($A:$A,'3-Türkiye İhracat Göstergeleri'!$A:$P,12,0)</f>
        <v>#N/A</v>
      </c>
      <c r="Z200" s="27" t="e">
        <f>VLOOKUP($A:$A,'3-Türkiye İhracat Göstergeleri'!$A:$P,13,0)</f>
        <v>#N/A</v>
      </c>
      <c r="AA200" s="27" t="e">
        <f>VLOOKUP($A:$A,'3-Türkiye İhracat Göstergeleri'!$A:$P,14,0)</f>
        <v>#N/A</v>
      </c>
      <c r="AB200" s="27" t="e">
        <f>VLOOKUP($A:$A,'3-Türkiye İhracat Göstergeleri'!$A:$P,15,0)</f>
        <v>#N/A</v>
      </c>
      <c r="AC200" s="27" t="e">
        <f>VLOOKUP($A:$A,'3-Türkiye İhracat Göstergeleri'!$A:$P,16,0)</f>
        <v>#N/A</v>
      </c>
      <c r="AD200" s="25" t="e">
        <f>VLOOKUP($A:$A,'4-Dünya İthalat Göstergeleri'!$A:$M,2,0)</f>
        <v>#N/A</v>
      </c>
      <c r="AE200" s="25" t="e">
        <f>VLOOKUP($A:$A,'4-Dünya İthalat Göstergeleri'!$A:$M,3,0)</f>
        <v>#N/A</v>
      </c>
      <c r="AF200" s="25" t="e">
        <f>VLOOKUP($A:$A,'4-Dünya İthalat Göstergeleri'!$A:$M,4,0)</f>
        <v>#N/A</v>
      </c>
      <c r="AG200" s="25" t="e">
        <f>VLOOKUP($A:$A,'4-Dünya İthalat Göstergeleri'!$A:$M,5,0)</f>
        <v>#N/A</v>
      </c>
      <c r="AH200" s="25" t="e">
        <f>VLOOKUP($A:$A,'4-Dünya İthalat Göstergeleri'!$A:$M,6,0)</f>
        <v>#N/A</v>
      </c>
      <c r="AI200" s="25" t="e">
        <f>VLOOKUP($A:$A,'4-Dünya İthalat Göstergeleri'!$A:$M,7,0)</f>
        <v>#N/A</v>
      </c>
      <c r="AJ200" s="25" t="e">
        <f>VLOOKUP($A:$A,'4-Dünya İthalat Göstergeleri'!$A:$M,8,0)</f>
        <v>#N/A</v>
      </c>
      <c r="AK200" s="25" t="e">
        <f>VLOOKUP($A:$A,'4-Dünya İthalat Göstergeleri'!$A:$M,9,0)</f>
        <v>#N/A</v>
      </c>
      <c r="AL200" s="25" t="e">
        <f>VLOOKUP($A:$A,'4-Dünya İthalat Göstergeleri'!$A:$M,10,0)</f>
        <v>#N/A</v>
      </c>
      <c r="AM200" s="25" t="e">
        <f>VLOOKUP($A:$A,'4-Dünya İthalat Göstergeleri'!$A:$M,11,0)</f>
        <v>#N/A</v>
      </c>
      <c r="AN200" s="25" t="e">
        <f>VLOOKUP($A:$A,'4-Dünya İthalat Göstergeleri'!$A:$M,12,0)</f>
        <v>#N/A</v>
      </c>
      <c r="AO200" s="25" t="e">
        <f>VLOOKUP($A:$A,'4-Dünya İthalat Göstergeleri'!$A:$M,13,0)</f>
        <v>#N/A</v>
      </c>
      <c r="AP200" s="11" t="e">
        <f>VLOOKUP($A:$A,'5-Dünya Yıllar İhracatı'!$A:$H,2,0)</f>
        <v>#N/A</v>
      </c>
      <c r="AQ200" s="11" t="e">
        <f>VLOOKUP($A:$A,'5-Dünya Yıllar İhracatı'!$A:$H,3,0)</f>
        <v>#N/A</v>
      </c>
      <c r="AR200" s="11" t="e">
        <f>VLOOKUP($A:$A,'5-Dünya Yıllar İhracatı'!$A:$H,4,0)</f>
        <v>#N/A</v>
      </c>
      <c r="AS200" s="11" t="e">
        <f>VLOOKUP($A:$A,'5-Dünya Yıllar İhracatı'!$A:$H,5,0)</f>
        <v>#N/A</v>
      </c>
      <c r="AT200" s="12" t="e">
        <f>VLOOKUP($A:$A,'5-Dünya Yıllar İhracatı'!$A:$H,6,0)</f>
        <v>#N/A</v>
      </c>
      <c r="AU200" s="12" t="e">
        <f>VLOOKUP($A:$A,'5-Dünya Yıllar İhracatı'!$A:$H,7,0)</f>
        <v>#N/A</v>
      </c>
      <c r="AV200" s="12" t="e">
        <f>VLOOKUP($A:$A,'5-Dünya Yıllar İhracatı'!$A:$H,8,0)</f>
        <v>#N/A</v>
      </c>
      <c r="AW200" s="11" t="e">
        <f>VLOOKUP($A:$A,'6-Türkiye Yıllar İhracatı'!$A:$H,2,0)</f>
        <v>#N/A</v>
      </c>
      <c r="AX200" s="11" t="e">
        <f>VLOOKUP($A:$A,'6-Türkiye Yıllar İhracatı'!$A:$H,3,0)</f>
        <v>#N/A</v>
      </c>
      <c r="AY200" s="11" t="e">
        <f>VLOOKUP($A:$A,'6-Türkiye Yıllar İhracatı'!$A:$H,4,0)</f>
        <v>#N/A</v>
      </c>
      <c r="AZ200" s="11" t="e">
        <f>VLOOKUP($A:$A,'6-Türkiye Yıllar İhracatı'!$A:$H,5,0)</f>
        <v>#N/A</v>
      </c>
      <c r="BA200" s="12" t="e">
        <f>VLOOKUP($A:$A,'6-Türkiye Yıllar İhracatı'!$A:$H,6,0)</f>
        <v>#N/A</v>
      </c>
      <c r="BB200" s="11" t="e">
        <f>VLOOKUP($A:$A,'6-Türkiye Yıllar İhracatı'!$A:$H,7,0)</f>
        <v>#N/A</v>
      </c>
      <c r="BC200" s="12" t="e">
        <f>VLOOKUP($A:$A,'6-Türkiye Yıllar İhracatı'!$A:$H,8,0)</f>
        <v>#N/A</v>
      </c>
      <c r="BD200" s="9" t="e">
        <f>VLOOKUP($A:$A,'7-Türkiye Çeyrek Yıllar İhracat'!$A:$G,2,0)</f>
        <v>#N/A</v>
      </c>
      <c r="BE200" s="9" t="e">
        <f>VLOOKUP($A:$A,'7-Türkiye Çeyrek Yıllar İhracat'!$A:$G,3,0)</f>
        <v>#N/A</v>
      </c>
      <c r="BF200" s="9" t="e">
        <f>VLOOKUP($A:$A,'7-Türkiye Çeyrek Yıllar İhracat'!$A:$G,4,0)</f>
        <v>#N/A</v>
      </c>
      <c r="BG200" s="9" t="e">
        <f>VLOOKUP($A:$A,'7-Türkiye Çeyrek Yıllar İhracat'!$A:$G,5,0)</f>
        <v>#N/A</v>
      </c>
      <c r="BH200" s="10" t="e">
        <f>VLOOKUP($A:$A,'7-Türkiye Çeyrek Yıllar İhracat'!$A:$G,6,0)</f>
        <v>#N/A</v>
      </c>
      <c r="BI200" s="12" t="e">
        <f>VLOOKUP($A:$A,'7-Türkiye Çeyrek Yıllar İhracat'!$A:$G,7,0)</f>
        <v>#N/A</v>
      </c>
      <c r="BJ200" s="11" t="e">
        <f>VLOOKUP($A:$A,'8-Türkiye Yıllar İhracat Birim '!$A:$H,2,0)</f>
        <v>#N/A</v>
      </c>
      <c r="BK200" s="11" t="e">
        <f>VLOOKUP($A:$A,'8-Türkiye Yıllar İhracat Birim '!$A:$H,3,0)</f>
        <v>#N/A</v>
      </c>
      <c r="BL200" s="11" t="e">
        <f>VLOOKUP($A:$A,'8-Türkiye Yıllar İhracat Birim '!$A:$H,4,0)</f>
        <v>#N/A</v>
      </c>
      <c r="BM200" s="11" t="e">
        <f>VLOOKUP($A:$A,'8-Türkiye Yıllar İhracat Birim '!$A:$H,5,0)</f>
        <v>#N/A</v>
      </c>
      <c r="BN200" s="11" t="e">
        <f>VLOOKUP($A:$A,'8-Türkiye Yıllar İhracat Birim '!$A:$H,6,0)</f>
        <v>#N/A</v>
      </c>
      <c r="BO200" s="11" t="e">
        <f>VLOOKUP($A:$A,'8-Türkiye Yıllar İhracat Birim '!$A:$H,7,0)</f>
        <v>#N/A</v>
      </c>
      <c r="BP200" s="12" t="e">
        <f>VLOOKUP($A:$A,'8-Türkiye Yıllar İhracat Birim '!$A:$H,8,0)</f>
        <v>#N/A</v>
      </c>
      <c r="BQ200" s="2">
        <f>VLOOKUP($A:$A,'9-Dünya Yıllar İthaları Birim F'!$A:$N,2,0)</f>
        <v>0</v>
      </c>
      <c r="BR200" s="2" t="str">
        <f>VLOOKUP($A:$A,'9-Dünya Yıllar İthaları Birim F'!$A:$N,3,0)</f>
        <v>US Dollar/Tons</v>
      </c>
      <c r="BS200" s="2">
        <f>VLOOKUP($A:$A,'9-Dünya Yıllar İthaları Birim F'!$A:$N,4,0)</f>
        <v>0</v>
      </c>
      <c r="BT200" s="2">
        <f>VLOOKUP($A:$A,'9-Dünya Yıllar İthaları Birim F'!$A:$N,5,0)</f>
        <v>0</v>
      </c>
      <c r="BU200" s="2">
        <f>VLOOKUP($A:$A,'9-Dünya Yıllar İthaları Birim F'!$A:$N,6,0)</f>
        <v>0</v>
      </c>
      <c r="BV200" s="2" t="str">
        <f>VLOOKUP($A:$A,'9-Dünya Yıllar İthaları Birim F'!$A:$N,7,0)</f>
        <v>US Dollar/Tons</v>
      </c>
      <c r="BW200" s="2">
        <f>VLOOKUP($A:$A,'9-Dünya Yıllar İthaları Birim F'!$A:$N,8,0)</f>
        <v>0</v>
      </c>
      <c r="BX200" s="2">
        <f>VLOOKUP($A:$A,'9-Dünya Yıllar İthaları Birim F'!$A:$N,9,0)</f>
        <v>0</v>
      </c>
      <c r="BY200" s="2">
        <f>VLOOKUP($A:$A,'9-Dünya Yıllar İthaları Birim F'!$A:$N,10,0)</f>
        <v>0</v>
      </c>
      <c r="BZ200" s="2">
        <f>VLOOKUP($A:$A,'9-Dünya Yıllar İthaları Birim F'!$A:$N,11,0)</f>
        <v>0</v>
      </c>
      <c r="CA200" s="2">
        <f>VLOOKUP($A:$A,'9-Dünya Yıllar İthaları Birim F'!$A:$N,12,0)</f>
        <v>0</v>
      </c>
      <c r="CB200" s="2">
        <f>VLOOKUP($A:$A,'9-Dünya Yıllar İthaları Birim F'!$A:$N,13,0)</f>
        <v>0</v>
      </c>
      <c r="CC200" s="2">
        <f>VLOOKUP($A:$A,'9-Dünya Yıllar İthaları Birim F'!$A:$N,14,0)</f>
        <v>0</v>
      </c>
    </row>
    <row r="201" spans="1:81" x14ac:dyDescent="0.3">
      <c r="A201" s="6" t="s">
        <v>210</v>
      </c>
      <c r="B201" s="11"/>
      <c r="C201" s="14">
        <v>1</v>
      </c>
      <c r="D201" s="11"/>
      <c r="E201" s="11"/>
      <c r="F201" s="50"/>
      <c r="G201" s="50">
        <v>0</v>
      </c>
      <c r="H201" s="50">
        <f t="shared" si="7"/>
        <v>0</v>
      </c>
      <c r="I201" s="9" t="e">
        <f>VLOOKUP($A:$A,'2-Dünya Çeyrek Yıllar İthalatı'!$A:$G,2,0)</f>
        <v>#N/A</v>
      </c>
      <c r="J201" s="9" t="e">
        <f>VLOOKUP($A:$A,'2-Dünya Çeyrek Yıllar İthalatı'!$A:$G,3,0)</f>
        <v>#N/A</v>
      </c>
      <c r="K201" s="9" t="e">
        <f>VLOOKUP($A:$A,'2-Dünya Çeyrek Yıllar İthalatı'!$A:$G,4,0)</f>
        <v>#N/A</v>
      </c>
      <c r="L201" s="9" t="e">
        <f>VLOOKUP($A:$A,'2-Dünya Çeyrek Yıllar İthalatı'!$A:$G,5,0)</f>
        <v>#N/A</v>
      </c>
      <c r="M201" s="10" t="e">
        <f>VLOOKUP($A:$A,'2-Dünya Çeyrek Yıllar İthalatı'!$A:$G,6,0)</f>
        <v>#N/A</v>
      </c>
      <c r="N201" s="10" t="e">
        <f>VLOOKUP($A:$A,'2-Dünya Çeyrek Yıllar İthalatı'!$A:$G,7,0)</f>
        <v>#N/A</v>
      </c>
      <c r="O201" s="6" t="e">
        <f>VLOOKUP($A:$A,'3-Türkiye İhracat Göstergeleri'!$A:$P,2,0)</f>
        <v>#N/A</v>
      </c>
      <c r="P201" s="25" t="e">
        <f>VLOOKUP($A:$A,'3-Türkiye İhracat Göstergeleri'!$A:$P,3,0)</f>
        <v>#N/A</v>
      </c>
      <c r="Q201" s="25" t="e">
        <f>VLOOKUP($A:$A,'3-Türkiye İhracat Göstergeleri'!$A:$P,4,0)</f>
        <v>#N/A</v>
      </c>
      <c r="R201" s="25" t="e">
        <f>VLOOKUP($A:$A,'3-Türkiye İhracat Göstergeleri'!$A:$P,5,0)</f>
        <v>#N/A</v>
      </c>
      <c r="S201" s="25" t="e">
        <f>VLOOKUP($A:$A,'3-Türkiye İhracat Göstergeleri'!$A:$P,6,0)</f>
        <v>#N/A</v>
      </c>
      <c r="T201" s="25" t="e">
        <f>VLOOKUP($A:$A,'3-Türkiye İhracat Göstergeleri'!$A:$P,7,0)</f>
        <v>#N/A</v>
      </c>
      <c r="U201" s="25" t="e">
        <f>VLOOKUP($A:$A,'3-Türkiye İhracat Göstergeleri'!$A:$P,8,0)</f>
        <v>#N/A</v>
      </c>
      <c r="V201" s="25" t="e">
        <f>VLOOKUP($A:$A,'3-Türkiye İhracat Göstergeleri'!$A:$P,9,0)</f>
        <v>#N/A</v>
      </c>
      <c r="W201" s="25" t="e">
        <f>VLOOKUP($A:$A,'3-Türkiye İhracat Göstergeleri'!$A:$P,10,0)</f>
        <v>#N/A</v>
      </c>
      <c r="X201" s="25" t="e">
        <f>VLOOKUP($A:$A,'3-Türkiye İhracat Göstergeleri'!$A:$P,11,0)</f>
        <v>#N/A</v>
      </c>
      <c r="Y201" s="25" t="e">
        <f>VLOOKUP($A:$A,'3-Türkiye İhracat Göstergeleri'!$A:$P,12,0)</f>
        <v>#N/A</v>
      </c>
      <c r="Z201" s="25" t="e">
        <f>VLOOKUP($A:$A,'3-Türkiye İhracat Göstergeleri'!$A:$P,13,0)</f>
        <v>#N/A</v>
      </c>
      <c r="AA201" s="25" t="e">
        <f>VLOOKUP($A:$A,'3-Türkiye İhracat Göstergeleri'!$A:$P,14,0)</f>
        <v>#N/A</v>
      </c>
      <c r="AB201" s="25" t="e">
        <f>VLOOKUP($A:$A,'3-Türkiye İhracat Göstergeleri'!$A:$P,15,0)</f>
        <v>#N/A</v>
      </c>
      <c r="AC201" s="25" t="e">
        <f>VLOOKUP($A:$A,'3-Türkiye İhracat Göstergeleri'!$A:$P,16,0)</f>
        <v>#N/A</v>
      </c>
      <c r="AD201" s="27" t="e">
        <f>VLOOKUP($A:$A,'4-Dünya İthalat Göstergeleri'!$A:$M,2,0)</f>
        <v>#N/A</v>
      </c>
      <c r="AE201" s="28" t="e">
        <f>VLOOKUP($A:$A,'4-Dünya İthalat Göstergeleri'!$A:$M,3,0)</f>
        <v>#N/A</v>
      </c>
      <c r="AF201" s="27" t="e">
        <f>VLOOKUP($A:$A,'4-Dünya İthalat Göstergeleri'!$A:$M,4,0)</f>
        <v>#N/A</v>
      </c>
      <c r="AG201" s="27" t="e">
        <f>VLOOKUP($A:$A,'4-Dünya İthalat Göstergeleri'!$A:$M,5,0)</f>
        <v>#N/A</v>
      </c>
      <c r="AH201" s="27" t="e">
        <f>VLOOKUP($A:$A,'4-Dünya İthalat Göstergeleri'!$A:$M,6,0)</f>
        <v>#N/A</v>
      </c>
      <c r="AI201" s="27" t="e">
        <f>VLOOKUP($A:$A,'4-Dünya İthalat Göstergeleri'!$A:$M,7,0)</f>
        <v>#N/A</v>
      </c>
      <c r="AJ201" s="27" t="e">
        <f>VLOOKUP($A:$A,'4-Dünya İthalat Göstergeleri'!$A:$M,8,0)</f>
        <v>#N/A</v>
      </c>
      <c r="AK201" s="27" t="e">
        <f>VLOOKUP($A:$A,'4-Dünya İthalat Göstergeleri'!$A:$M,9,0)</f>
        <v>#N/A</v>
      </c>
      <c r="AL201" s="27" t="e">
        <f>VLOOKUP($A:$A,'4-Dünya İthalat Göstergeleri'!$A:$M,10,0)</f>
        <v>#N/A</v>
      </c>
      <c r="AM201" s="27" t="e">
        <f>VLOOKUP($A:$A,'4-Dünya İthalat Göstergeleri'!$A:$M,11,0)</f>
        <v>#N/A</v>
      </c>
      <c r="AN201" s="27" t="e">
        <f>VLOOKUP($A:$A,'4-Dünya İthalat Göstergeleri'!$A:$M,12,0)</f>
        <v>#N/A</v>
      </c>
      <c r="AO201" s="27" t="e">
        <f>VLOOKUP($A:$A,'4-Dünya İthalat Göstergeleri'!$A:$M,13,0)</f>
        <v>#N/A</v>
      </c>
      <c r="AP201" s="9" t="e">
        <f>VLOOKUP($A:$A,'5-Dünya Yıllar İhracatı'!$A:$H,2,0)</f>
        <v>#N/A</v>
      </c>
      <c r="AQ201" s="9" t="e">
        <f>VLOOKUP($A:$A,'5-Dünya Yıllar İhracatı'!$A:$H,3,0)</f>
        <v>#N/A</v>
      </c>
      <c r="AR201" s="9" t="e">
        <f>VLOOKUP($A:$A,'5-Dünya Yıllar İhracatı'!$A:$H,4,0)</f>
        <v>#N/A</v>
      </c>
      <c r="AS201" s="9" t="e">
        <f>VLOOKUP($A:$A,'5-Dünya Yıllar İhracatı'!$A:$H,5,0)</f>
        <v>#N/A</v>
      </c>
      <c r="AT201" s="10" t="e">
        <f>VLOOKUP($A:$A,'5-Dünya Yıllar İhracatı'!$A:$H,6,0)</f>
        <v>#N/A</v>
      </c>
      <c r="AU201" s="10" t="e">
        <f>VLOOKUP($A:$A,'5-Dünya Yıllar İhracatı'!$A:$H,7,0)</f>
        <v>#N/A</v>
      </c>
      <c r="AV201" s="10" t="e">
        <f>VLOOKUP($A:$A,'5-Dünya Yıllar İhracatı'!$A:$H,8,0)</f>
        <v>#N/A</v>
      </c>
      <c r="AW201" s="9" t="e">
        <f>VLOOKUP($A:$A,'6-Türkiye Yıllar İhracatı'!$A:$H,2,0)</f>
        <v>#N/A</v>
      </c>
      <c r="AX201" s="9" t="e">
        <f>VLOOKUP($A:$A,'6-Türkiye Yıllar İhracatı'!$A:$H,3,0)</f>
        <v>#N/A</v>
      </c>
      <c r="AY201" s="9" t="e">
        <f>VLOOKUP($A:$A,'6-Türkiye Yıllar İhracatı'!$A:$H,4,0)</f>
        <v>#N/A</v>
      </c>
      <c r="AZ201" s="9" t="e">
        <f>VLOOKUP($A:$A,'6-Türkiye Yıllar İhracatı'!$A:$H,5,0)</f>
        <v>#N/A</v>
      </c>
      <c r="BA201" s="10" t="e">
        <f>VLOOKUP($A:$A,'6-Türkiye Yıllar İhracatı'!$A:$H,6,0)</f>
        <v>#N/A</v>
      </c>
      <c r="BB201" s="9" t="e">
        <f>VLOOKUP($A:$A,'6-Türkiye Yıllar İhracatı'!$A:$H,7,0)</f>
        <v>#N/A</v>
      </c>
      <c r="BC201" s="10" t="e">
        <f>VLOOKUP($A:$A,'6-Türkiye Yıllar İhracatı'!$A:$H,8,0)</f>
        <v>#N/A</v>
      </c>
      <c r="BD201" s="11" t="e">
        <f>VLOOKUP($A:$A,'7-Türkiye Çeyrek Yıllar İhracat'!$A:$G,2,0)</f>
        <v>#N/A</v>
      </c>
      <c r="BE201" s="11" t="e">
        <f>VLOOKUP($A:$A,'7-Türkiye Çeyrek Yıllar İhracat'!$A:$G,3,0)</f>
        <v>#N/A</v>
      </c>
      <c r="BF201" s="11" t="e">
        <f>VLOOKUP($A:$A,'7-Türkiye Çeyrek Yıllar İhracat'!$A:$G,4,0)</f>
        <v>#N/A</v>
      </c>
      <c r="BG201" s="11" t="e">
        <f>VLOOKUP($A:$A,'7-Türkiye Çeyrek Yıllar İhracat'!$A:$G,5,0)</f>
        <v>#N/A</v>
      </c>
      <c r="BH201" s="12" t="e">
        <f>VLOOKUP($A:$A,'7-Türkiye Çeyrek Yıllar İhracat'!$A:$G,6,0)</f>
        <v>#N/A</v>
      </c>
      <c r="BI201" s="12" t="e">
        <f>VLOOKUP($A:$A,'7-Türkiye Çeyrek Yıllar İhracat'!$A:$G,7,0)</f>
        <v>#N/A</v>
      </c>
      <c r="BJ201" s="9" t="e">
        <f>VLOOKUP($A:$A,'8-Türkiye Yıllar İhracat Birim '!$A:$H,2,0)</f>
        <v>#N/A</v>
      </c>
      <c r="BK201" s="9" t="e">
        <f>VLOOKUP($A:$A,'8-Türkiye Yıllar İhracat Birim '!$A:$H,3,0)</f>
        <v>#N/A</v>
      </c>
      <c r="BL201" s="9" t="e">
        <f>VLOOKUP($A:$A,'8-Türkiye Yıllar İhracat Birim '!$A:$H,4,0)</f>
        <v>#N/A</v>
      </c>
      <c r="BM201" s="9" t="e">
        <f>VLOOKUP($A:$A,'8-Türkiye Yıllar İhracat Birim '!$A:$H,5,0)</f>
        <v>#N/A</v>
      </c>
      <c r="BN201" s="9" t="e">
        <f>VLOOKUP($A:$A,'8-Türkiye Yıllar İhracat Birim '!$A:$H,6,0)</f>
        <v>#N/A</v>
      </c>
      <c r="BO201" s="9" t="e">
        <f>VLOOKUP($A:$A,'8-Türkiye Yıllar İhracat Birim '!$A:$H,7,0)</f>
        <v>#N/A</v>
      </c>
      <c r="BP201" s="10" t="e">
        <f>VLOOKUP($A:$A,'8-Türkiye Yıllar İhracat Birim '!$A:$H,8,0)</f>
        <v>#N/A</v>
      </c>
      <c r="BQ201" s="2">
        <f>VLOOKUP($A:$A,'9-Dünya Yıllar İthaları Birim F'!$A:$N,2,0)</f>
        <v>0</v>
      </c>
      <c r="BR201" s="2">
        <f>VLOOKUP($A:$A,'9-Dünya Yıllar İthaları Birim F'!$A:$N,3,0)</f>
        <v>0</v>
      </c>
      <c r="BS201" s="2">
        <f>VLOOKUP($A:$A,'9-Dünya Yıllar İthaları Birim F'!$A:$N,4,0)</f>
        <v>0</v>
      </c>
      <c r="BT201" s="2" t="str">
        <f>VLOOKUP($A:$A,'9-Dünya Yıllar İthaları Birim F'!$A:$N,5,0)</f>
        <v>US Dollar/Tons</v>
      </c>
      <c r="BU201" s="2">
        <f>VLOOKUP($A:$A,'9-Dünya Yıllar İthaları Birim F'!$A:$N,6,0)</f>
        <v>0</v>
      </c>
      <c r="BV201" s="2">
        <f>VLOOKUP($A:$A,'9-Dünya Yıllar İthaları Birim F'!$A:$N,7,0)</f>
        <v>0</v>
      </c>
      <c r="BW201" s="2">
        <f>VLOOKUP($A:$A,'9-Dünya Yıllar İthaları Birim F'!$A:$N,8,0)</f>
        <v>0</v>
      </c>
      <c r="BX201" s="2">
        <f>VLOOKUP($A:$A,'9-Dünya Yıllar İthaları Birim F'!$A:$N,9,0)</f>
        <v>0</v>
      </c>
      <c r="BY201" s="2">
        <f>VLOOKUP($A:$A,'9-Dünya Yıllar İthaları Birim F'!$A:$N,10,0)</f>
        <v>0</v>
      </c>
      <c r="BZ201" s="2">
        <f>VLOOKUP($A:$A,'9-Dünya Yıllar İthaları Birim F'!$A:$N,11,0)</f>
        <v>0</v>
      </c>
      <c r="CA201" s="2">
        <f>VLOOKUP($A:$A,'9-Dünya Yıllar İthaları Birim F'!$A:$N,12,0)</f>
        <v>0</v>
      </c>
      <c r="CB201" s="2">
        <f>VLOOKUP($A:$A,'9-Dünya Yıllar İthaları Birim F'!$A:$N,13,0)</f>
        <v>0</v>
      </c>
      <c r="CC201" s="2">
        <f>VLOOKUP($A:$A,'9-Dünya Yıllar İthaları Birim F'!$A:$N,14,0)</f>
        <v>0</v>
      </c>
    </row>
    <row r="202" spans="1:81" x14ac:dyDescent="0.3">
      <c r="A202" s="8" t="s">
        <v>211</v>
      </c>
      <c r="B202" s="13">
        <v>43</v>
      </c>
      <c r="C202" s="9"/>
      <c r="D202" s="9"/>
      <c r="E202" s="9"/>
      <c r="F202" s="49"/>
      <c r="G202" s="49">
        <v>0</v>
      </c>
      <c r="H202" s="49">
        <f t="shared" si="7"/>
        <v>0</v>
      </c>
      <c r="I202" s="11" t="e">
        <f>VLOOKUP($A:$A,'2-Dünya Çeyrek Yıllar İthalatı'!$A:$G,2,0)</f>
        <v>#N/A</v>
      </c>
      <c r="J202" s="11" t="e">
        <f>VLOOKUP($A:$A,'2-Dünya Çeyrek Yıllar İthalatı'!$A:$G,3,0)</f>
        <v>#N/A</v>
      </c>
      <c r="K202" s="11" t="e">
        <f>VLOOKUP($A:$A,'2-Dünya Çeyrek Yıllar İthalatı'!$A:$G,4,0)</f>
        <v>#N/A</v>
      </c>
      <c r="L202" s="11" t="e">
        <f>VLOOKUP($A:$A,'2-Dünya Çeyrek Yıllar İthalatı'!$A:$G,5,0)</f>
        <v>#N/A</v>
      </c>
      <c r="M202" s="12" t="e">
        <f>VLOOKUP($A:$A,'2-Dünya Çeyrek Yıllar İthalatı'!$A:$G,6,0)</f>
        <v>#N/A</v>
      </c>
      <c r="N202" s="12" t="e">
        <f>VLOOKUP($A:$A,'2-Dünya Çeyrek Yıllar İthalatı'!$A:$G,7,0)</f>
        <v>#N/A</v>
      </c>
      <c r="O202" s="8" t="e">
        <f>VLOOKUP($A:$A,'3-Türkiye İhracat Göstergeleri'!$A:$P,2,0)</f>
        <v>#N/A</v>
      </c>
      <c r="P202" s="27" t="e">
        <f>VLOOKUP($A:$A,'3-Türkiye İhracat Göstergeleri'!$A:$P,3,0)</f>
        <v>#N/A</v>
      </c>
      <c r="Q202" s="27" t="e">
        <f>VLOOKUP($A:$A,'3-Türkiye İhracat Göstergeleri'!$A:$P,4,0)</f>
        <v>#N/A</v>
      </c>
      <c r="R202" s="27" t="e">
        <f>VLOOKUP($A:$A,'3-Türkiye İhracat Göstergeleri'!$A:$P,5,0)</f>
        <v>#N/A</v>
      </c>
      <c r="S202" s="27" t="e">
        <f>VLOOKUP($A:$A,'3-Türkiye İhracat Göstergeleri'!$A:$P,6,0)</f>
        <v>#N/A</v>
      </c>
      <c r="T202" s="27" t="e">
        <f>VLOOKUP($A:$A,'3-Türkiye İhracat Göstergeleri'!$A:$P,7,0)</f>
        <v>#N/A</v>
      </c>
      <c r="U202" s="27" t="e">
        <f>VLOOKUP($A:$A,'3-Türkiye İhracat Göstergeleri'!$A:$P,8,0)</f>
        <v>#N/A</v>
      </c>
      <c r="V202" s="27" t="e">
        <f>VLOOKUP($A:$A,'3-Türkiye İhracat Göstergeleri'!$A:$P,9,0)</f>
        <v>#N/A</v>
      </c>
      <c r="W202" s="27" t="e">
        <f>VLOOKUP($A:$A,'3-Türkiye İhracat Göstergeleri'!$A:$P,10,0)</f>
        <v>#N/A</v>
      </c>
      <c r="X202" s="27" t="e">
        <f>VLOOKUP($A:$A,'3-Türkiye İhracat Göstergeleri'!$A:$P,11,0)</f>
        <v>#N/A</v>
      </c>
      <c r="Y202" s="27" t="e">
        <f>VLOOKUP($A:$A,'3-Türkiye İhracat Göstergeleri'!$A:$P,12,0)</f>
        <v>#N/A</v>
      </c>
      <c r="Z202" s="27" t="e">
        <f>VLOOKUP($A:$A,'3-Türkiye İhracat Göstergeleri'!$A:$P,13,0)</f>
        <v>#N/A</v>
      </c>
      <c r="AA202" s="27" t="e">
        <f>VLOOKUP($A:$A,'3-Türkiye İhracat Göstergeleri'!$A:$P,14,0)</f>
        <v>#N/A</v>
      </c>
      <c r="AB202" s="27" t="e">
        <f>VLOOKUP($A:$A,'3-Türkiye İhracat Göstergeleri'!$A:$P,15,0)</f>
        <v>#N/A</v>
      </c>
      <c r="AC202" s="27" t="e">
        <f>VLOOKUP($A:$A,'3-Türkiye İhracat Göstergeleri'!$A:$P,16,0)</f>
        <v>#N/A</v>
      </c>
      <c r="AD202" s="25" t="e">
        <f>VLOOKUP($A:$A,'4-Dünya İthalat Göstergeleri'!$A:$M,2,0)</f>
        <v>#N/A</v>
      </c>
      <c r="AE202" s="29" t="e">
        <f>VLOOKUP($A:$A,'4-Dünya İthalat Göstergeleri'!$A:$M,3,0)</f>
        <v>#N/A</v>
      </c>
      <c r="AF202" s="26" t="e">
        <f>VLOOKUP($A:$A,'4-Dünya İthalat Göstergeleri'!$A:$M,4,0)</f>
        <v>#N/A</v>
      </c>
      <c r="AG202" s="26" t="e">
        <f>VLOOKUP($A:$A,'4-Dünya İthalat Göstergeleri'!$A:$M,5,0)</f>
        <v>#N/A</v>
      </c>
      <c r="AH202" s="26" t="e">
        <f>VLOOKUP($A:$A,'4-Dünya İthalat Göstergeleri'!$A:$M,6,0)</f>
        <v>#N/A</v>
      </c>
      <c r="AI202" s="25" t="e">
        <f>VLOOKUP($A:$A,'4-Dünya İthalat Göstergeleri'!$A:$M,7,0)</f>
        <v>#N/A</v>
      </c>
      <c r="AJ202" s="25" t="e">
        <f>VLOOKUP($A:$A,'4-Dünya İthalat Göstergeleri'!$A:$M,8,0)</f>
        <v>#N/A</v>
      </c>
      <c r="AK202" s="25" t="e">
        <f>VLOOKUP($A:$A,'4-Dünya İthalat Göstergeleri'!$A:$M,9,0)</f>
        <v>#N/A</v>
      </c>
      <c r="AL202" s="25" t="e">
        <f>VLOOKUP($A:$A,'4-Dünya İthalat Göstergeleri'!$A:$M,10,0)</f>
        <v>#N/A</v>
      </c>
      <c r="AM202" s="25" t="e">
        <f>VLOOKUP($A:$A,'4-Dünya İthalat Göstergeleri'!$A:$M,11,0)</f>
        <v>#N/A</v>
      </c>
      <c r="AN202" s="25" t="e">
        <f>VLOOKUP($A:$A,'4-Dünya İthalat Göstergeleri'!$A:$M,12,0)</f>
        <v>#N/A</v>
      </c>
      <c r="AO202" s="25" t="e">
        <f>VLOOKUP($A:$A,'4-Dünya İthalat Göstergeleri'!$A:$M,13,0)</f>
        <v>#N/A</v>
      </c>
      <c r="AP202" s="11" t="e">
        <f>VLOOKUP($A:$A,'5-Dünya Yıllar İhracatı'!$A:$H,2,0)</f>
        <v>#N/A</v>
      </c>
      <c r="AQ202" s="11" t="e">
        <f>VLOOKUP($A:$A,'5-Dünya Yıllar İhracatı'!$A:$H,3,0)</f>
        <v>#N/A</v>
      </c>
      <c r="AR202" s="11" t="e">
        <f>VLOOKUP($A:$A,'5-Dünya Yıllar İhracatı'!$A:$H,4,0)</f>
        <v>#N/A</v>
      </c>
      <c r="AS202" s="11" t="e">
        <f>VLOOKUP($A:$A,'5-Dünya Yıllar İhracatı'!$A:$H,5,0)</f>
        <v>#N/A</v>
      </c>
      <c r="AT202" s="12" t="e">
        <f>VLOOKUP($A:$A,'5-Dünya Yıllar İhracatı'!$A:$H,6,0)</f>
        <v>#N/A</v>
      </c>
      <c r="AU202" s="12" t="e">
        <f>VLOOKUP($A:$A,'5-Dünya Yıllar İhracatı'!$A:$H,7,0)</f>
        <v>#N/A</v>
      </c>
      <c r="AV202" s="12" t="e">
        <f>VLOOKUP($A:$A,'5-Dünya Yıllar İhracatı'!$A:$H,8,0)</f>
        <v>#N/A</v>
      </c>
      <c r="AW202" s="11" t="e">
        <f>VLOOKUP($A:$A,'6-Türkiye Yıllar İhracatı'!$A:$H,2,0)</f>
        <v>#N/A</v>
      </c>
      <c r="AX202" s="11" t="e">
        <f>VLOOKUP($A:$A,'6-Türkiye Yıllar İhracatı'!$A:$H,3,0)</f>
        <v>#N/A</v>
      </c>
      <c r="AY202" s="11" t="e">
        <f>VLOOKUP($A:$A,'6-Türkiye Yıllar İhracatı'!$A:$H,4,0)</f>
        <v>#N/A</v>
      </c>
      <c r="AZ202" s="11" t="e">
        <f>VLOOKUP($A:$A,'6-Türkiye Yıllar İhracatı'!$A:$H,5,0)</f>
        <v>#N/A</v>
      </c>
      <c r="BA202" s="12" t="e">
        <f>VLOOKUP($A:$A,'6-Türkiye Yıllar İhracatı'!$A:$H,6,0)</f>
        <v>#N/A</v>
      </c>
      <c r="BB202" s="11" t="e">
        <f>VLOOKUP($A:$A,'6-Türkiye Yıllar İhracatı'!$A:$H,7,0)</f>
        <v>#N/A</v>
      </c>
      <c r="BC202" s="12" t="e">
        <f>VLOOKUP($A:$A,'6-Türkiye Yıllar İhracatı'!$A:$H,8,0)</f>
        <v>#N/A</v>
      </c>
      <c r="BD202" s="9" t="e">
        <f>VLOOKUP($A:$A,'7-Türkiye Çeyrek Yıllar İhracat'!$A:$G,2,0)</f>
        <v>#N/A</v>
      </c>
      <c r="BE202" s="9" t="e">
        <f>VLOOKUP($A:$A,'7-Türkiye Çeyrek Yıllar İhracat'!$A:$G,3,0)</f>
        <v>#N/A</v>
      </c>
      <c r="BF202" s="9" t="e">
        <f>VLOOKUP($A:$A,'7-Türkiye Çeyrek Yıllar İhracat'!$A:$G,4,0)</f>
        <v>#N/A</v>
      </c>
      <c r="BG202" s="9" t="e">
        <f>VLOOKUP($A:$A,'7-Türkiye Çeyrek Yıllar İhracat'!$A:$G,5,0)</f>
        <v>#N/A</v>
      </c>
      <c r="BH202" s="10" t="e">
        <f>VLOOKUP($A:$A,'7-Türkiye Çeyrek Yıllar İhracat'!$A:$G,6,0)</f>
        <v>#N/A</v>
      </c>
      <c r="BI202" s="12" t="e">
        <f>VLOOKUP($A:$A,'7-Türkiye Çeyrek Yıllar İhracat'!$A:$G,7,0)</f>
        <v>#N/A</v>
      </c>
      <c r="BJ202" s="11" t="e">
        <f>VLOOKUP($A:$A,'8-Türkiye Yıllar İhracat Birim '!$A:$H,2,0)</f>
        <v>#N/A</v>
      </c>
      <c r="BK202" s="11" t="e">
        <f>VLOOKUP($A:$A,'8-Türkiye Yıllar İhracat Birim '!$A:$H,3,0)</f>
        <v>#N/A</v>
      </c>
      <c r="BL202" s="11" t="e">
        <f>VLOOKUP($A:$A,'8-Türkiye Yıllar İhracat Birim '!$A:$H,4,0)</f>
        <v>#N/A</v>
      </c>
      <c r="BM202" s="11" t="e">
        <f>VLOOKUP($A:$A,'8-Türkiye Yıllar İhracat Birim '!$A:$H,5,0)</f>
        <v>#N/A</v>
      </c>
      <c r="BN202" s="11" t="e">
        <f>VLOOKUP($A:$A,'8-Türkiye Yıllar İhracat Birim '!$A:$H,6,0)</f>
        <v>#N/A</v>
      </c>
      <c r="BO202" s="11" t="e">
        <f>VLOOKUP($A:$A,'8-Türkiye Yıllar İhracat Birim '!$A:$H,7,0)</f>
        <v>#N/A</v>
      </c>
      <c r="BP202" s="12" t="e">
        <f>VLOOKUP($A:$A,'8-Türkiye Yıllar İhracat Birim '!$A:$H,8,0)</f>
        <v>#N/A</v>
      </c>
      <c r="BQ202" s="2">
        <f>VLOOKUP($A:$A,'9-Dünya Yıllar İthaları Birim F'!$A:$N,2,0)</f>
        <v>1870</v>
      </c>
      <c r="BR202" s="2" t="str">
        <f>VLOOKUP($A:$A,'9-Dünya Yıllar İthaları Birim F'!$A:$N,3,0)</f>
        <v>US Dollar/Tons</v>
      </c>
      <c r="BS202" s="2">
        <f>VLOOKUP($A:$A,'9-Dünya Yıllar İthaları Birim F'!$A:$N,4,0)</f>
        <v>0</v>
      </c>
      <c r="BT202" s="2">
        <f>VLOOKUP($A:$A,'9-Dünya Yıllar İthaları Birim F'!$A:$N,5,0)</f>
        <v>0</v>
      </c>
      <c r="BU202" s="2">
        <f>VLOOKUP($A:$A,'9-Dünya Yıllar İthaları Birim F'!$A:$N,6,0)</f>
        <v>0</v>
      </c>
      <c r="BV202" s="2">
        <f>VLOOKUP($A:$A,'9-Dünya Yıllar İthaları Birim F'!$A:$N,7,0)</f>
        <v>0</v>
      </c>
      <c r="BW202" s="2">
        <f>VLOOKUP($A:$A,'9-Dünya Yıllar İthaları Birim F'!$A:$N,8,0)</f>
        <v>0</v>
      </c>
      <c r="BX202" s="2">
        <f>VLOOKUP($A:$A,'9-Dünya Yıllar İthaları Birim F'!$A:$N,9,0)</f>
        <v>0</v>
      </c>
      <c r="BY202" s="2">
        <f>VLOOKUP($A:$A,'9-Dünya Yıllar İthaları Birim F'!$A:$N,10,0)</f>
        <v>0</v>
      </c>
      <c r="BZ202" s="2">
        <f>VLOOKUP($A:$A,'9-Dünya Yıllar İthaları Birim F'!$A:$N,11,0)</f>
        <v>0</v>
      </c>
      <c r="CA202" s="2">
        <f>VLOOKUP($A:$A,'9-Dünya Yıllar İthaları Birim F'!$A:$N,12,0)</f>
        <v>0</v>
      </c>
      <c r="CB202" s="2">
        <f>VLOOKUP($A:$A,'9-Dünya Yıllar İthaları Birim F'!$A:$N,13,0)</f>
        <v>0</v>
      </c>
      <c r="CC202" s="2">
        <f>VLOOKUP($A:$A,'9-Dünya Yıllar İthaları Birim F'!$A:$N,14,0)</f>
        <v>0</v>
      </c>
    </row>
    <row r="203" spans="1:81" x14ac:dyDescent="0.3">
      <c r="A203" s="6" t="s">
        <v>212</v>
      </c>
      <c r="B203" s="11">
        <v>40</v>
      </c>
      <c r="C203" s="11">
        <v>31</v>
      </c>
      <c r="D203" s="11">
        <v>60</v>
      </c>
      <c r="E203" s="11">
        <v>61</v>
      </c>
      <c r="F203" s="50"/>
      <c r="G203" s="50">
        <f t="shared" si="6"/>
        <v>-100</v>
      </c>
      <c r="H203" s="50">
        <f t="shared" si="7"/>
        <v>0</v>
      </c>
      <c r="I203" s="9" t="e">
        <f>VLOOKUP($A:$A,'2-Dünya Çeyrek Yıllar İthalatı'!$A:$G,2,0)</f>
        <v>#N/A</v>
      </c>
      <c r="J203" s="9" t="e">
        <f>VLOOKUP($A:$A,'2-Dünya Çeyrek Yıllar İthalatı'!$A:$G,3,0)</f>
        <v>#N/A</v>
      </c>
      <c r="K203" s="9" t="e">
        <f>VLOOKUP($A:$A,'2-Dünya Çeyrek Yıllar İthalatı'!$A:$G,4,0)</f>
        <v>#N/A</v>
      </c>
      <c r="L203" s="9" t="e">
        <f>VLOOKUP($A:$A,'2-Dünya Çeyrek Yıllar İthalatı'!$A:$G,5,0)</f>
        <v>#N/A</v>
      </c>
      <c r="M203" s="10" t="e">
        <f>VLOOKUP($A:$A,'2-Dünya Çeyrek Yıllar İthalatı'!$A:$G,6,0)</f>
        <v>#N/A</v>
      </c>
      <c r="N203" s="10" t="e">
        <f>VLOOKUP($A:$A,'2-Dünya Çeyrek Yıllar İthalatı'!$A:$G,7,0)</f>
        <v>#N/A</v>
      </c>
      <c r="O203" s="6" t="e">
        <f>VLOOKUP($A:$A,'3-Türkiye İhracat Göstergeleri'!$A:$P,2,0)</f>
        <v>#N/A</v>
      </c>
      <c r="P203" s="25" t="e">
        <f>VLOOKUP($A:$A,'3-Türkiye İhracat Göstergeleri'!$A:$P,3,0)</f>
        <v>#N/A</v>
      </c>
      <c r="Q203" s="25" t="e">
        <f>VLOOKUP($A:$A,'3-Türkiye İhracat Göstergeleri'!$A:$P,4,0)</f>
        <v>#N/A</v>
      </c>
      <c r="R203" s="25" t="e">
        <f>VLOOKUP($A:$A,'3-Türkiye İhracat Göstergeleri'!$A:$P,5,0)</f>
        <v>#N/A</v>
      </c>
      <c r="S203" s="25" t="e">
        <f>VLOOKUP($A:$A,'3-Türkiye İhracat Göstergeleri'!$A:$P,6,0)</f>
        <v>#N/A</v>
      </c>
      <c r="T203" s="25" t="e">
        <f>VLOOKUP($A:$A,'3-Türkiye İhracat Göstergeleri'!$A:$P,7,0)</f>
        <v>#N/A</v>
      </c>
      <c r="U203" s="25" t="e">
        <f>VLOOKUP($A:$A,'3-Türkiye İhracat Göstergeleri'!$A:$P,8,0)</f>
        <v>#N/A</v>
      </c>
      <c r="V203" s="25" t="e">
        <f>VLOOKUP($A:$A,'3-Türkiye İhracat Göstergeleri'!$A:$P,9,0)</f>
        <v>#N/A</v>
      </c>
      <c r="W203" s="25" t="e">
        <f>VLOOKUP($A:$A,'3-Türkiye İhracat Göstergeleri'!$A:$P,10,0)</f>
        <v>#N/A</v>
      </c>
      <c r="X203" s="25" t="e">
        <f>VLOOKUP($A:$A,'3-Türkiye İhracat Göstergeleri'!$A:$P,11,0)</f>
        <v>#N/A</v>
      </c>
      <c r="Y203" s="25" t="e">
        <f>VLOOKUP($A:$A,'3-Türkiye İhracat Göstergeleri'!$A:$P,12,0)</f>
        <v>#N/A</v>
      </c>
      <c r="Z203" s="25" t="e">
        <f>VLOOKUP($A:$A,'3-Türkiye İhracat Göstergeleri'!$A:$P,13,0)</f>
        <v>#N/A</v>
      </c>
      <c r="AA203" s="25" t="e">
        <f>VLOOKUP($A:$A,'3-Türkiye İhracat Göstergeleri'!$A:$P,14,0)</f>
        <v>#N/A</v>
      </c>
      <c r="AB203" s="25" t="e">
        <f>VLOOKUP($A:$A,'3-Türkiye İhracat Göstergeleri'!$A:$P,15,0)</f>
        <v>#N/A</v>
      </c>
      <c r="AC203" s="25" t="e">
        <f>VLOOKUP($A:$A,'3-Türkiye İhracat Göstergeleri'!$A:$P,16,0)</f>
        <v>#N/A</v>
      </c>
      <c r="AD203" s="27" t="e">
        <f>VLOOKUP($A:$A,'4-Dünya İthalat Göstergeleri'!$A:$M,2,0)</f>
        <v>#N/A</v>
      </c>
      <c r="AE203" s="27" t="e">
        <f>VLOOKUP($A:$A,'4-Dünya İthalat Göstergeleri'!$A:$M,3,0)</f>
        <v>#N/A</v>
      </c>
      <c r="AF203" s="27" t="e">
        <f>VLOOKUP($A:$A,'4-Dünya İthalat Göstergeleri'!$A:$M,4,0)</f>
        <v>#N/A</v>
      </c>
      <c r="AG203" s="27" t="e">
        <f>VLOOKUP($A:$A,'4-Dünya İthalat Göstergeleri'!$A:$M,5,0)</f>
        <v>#N/A</v>
      </c>
      <c r="AH203" s="27" t="e">
        <f>VLOOKUP($A:$A,'4-Dünya İthalat Göstergeleri'!$A:$M,6,0)</f>
        <v>#N/A</v>
      </c>
      <c r="AI203" s="27" t="e">
        <f>VLOOKUP($A:$A,'4-Dünya İthalat Göstergeleri'!$A:$M,7,0)</f>
        <v>#N/A</v>
      </c>
      <c r="AJ203" s="27" t="e">
        <f>VLOOKUP($A:$A,'4-Dünya İthalat Göstergeleri'!$A:$M,8,0)</f>
        <v>#N/A</v>
      </c>
      <c r="AK203" s="27" t="e">
        <f>VLOOKUP($A:$A,'4-Dünya İthalat Göstergeleri'!$A:$M,9,0)</f>
        <v>#N/A</v>
      </c>
      <c r="AL203" s="27" t="e">
        <f>VLOOKUP($A:$A,'4-Dünya İthalat Göstergeleri'!$A:$M,10,0)</f>
        <v>#N/A</v>
      </c>
      <c r="AM203" s="27" t="e">
        <f>VLOOKUP($A:$A,'4-Dünya İthalat Göstergeleri'!$A:$M,11,0)</f>
        <v>#N/A</v>
      </c>
      <c r="AN203" s="27" t="e">
        <f>VLOOKUP($A:$A,'4-Dünya İthalat Göstergeleri'!$A:$M,12,0)</f>
        <v>#N/A</v>
      </c>
      <c r="AO203" s="27" t="e">
        <f>VLOOKUP($A:$A,'4-Dünya İthalat Göstergeleri'!$A:$M,13,0)</f>
        <v>#N/A</v>
      </c>
      <c r="AP203" s="9" t="e">
        <f>VLOOKUP($A:$A,'5-Dünya Yıllar İhracatı'!$A:$H,2,0)</f>
        <v>#N/A</v>
      </c>
      <c r="AQ203" s="9" t="e">
        <f>VLOOKUP($A:$A,'5-Dünya Yıllar İhracatı'!$A:$H,3,0)</f>
        <v>#N/A</v>
      </c>
      <c r="AR203" s="9" t="e">
        <f>VLOOKUP($A:$A,'5-Dünya Yıllar İhracatı'!$A:$H,4,0)</f>
        <v>#N/A</v>
      </c>
      <c r="AS203" s="9" t="e">
        <f>VLOOKUP($A:$A,'5-Dünya Yıllar İhracatı'!$A:$H,5,0)</f>
        <v>#N/A</v>
      </c>
      <c r="AT203" s="10" t="e">
        <f>VLOOKUP($A:$A,'5-Dünya Yıllar İhracatı'!$A:$H,6,0)</f>
        <v>#N/A</v>
      </c>
      <c r="AU203" s="10" t="e">
        <f>VLOOKUP($A:$A,'5-Dünya Yıllar İhracatı'!$A:$H,7,0)</f>
        <v>#N/A</v>
      </c>
      <c r="AV203" s="10" t="e">
        <f>VLOOKUP($A:$A,'5-Dünya Yıllar İhracatı'!$A:$H,8,0)</f>
        <v>#N/A</v>
      </c>
      <c r="AW203" s="9">
        <f>VLOOKUP($A:$A,'6-Türkiye Yıllar İhracatı'!$A:$H,2,0)</f>
        <v>1</v>
      </c>
      <c r="AX203" s="9">
        <f>VLOOKUP($A:$A,'6-Türkiye Yıllar İhracatı'!$A:$H,3,0)</f>
        <v>2</v>
      </c>
      <c r="AY203" s="9">
        <f>VLOOKUP($A:$A,'6-Türkiye Yıllar İhracatı'!$A:$H,4,0)</f>
        <v>4</v>
      </c>
      <c r="AZ203" s="9">
        <f>VLOOKUP($A:$A,'6-Türkiye Yıllar İhracatı'!$A:$H,5,0)</f>
        <v>6</v>
      </c>
      <c r="BA203" s="10">
        <f>VLOOKUP($A:$A,'6-Türkiye Yıllar İhracatı'!$A:$H,6,0)</f>
        <v>0</v>
      </c>
      <c r="BB203" s="9">
        <f>VLOOKUP($A:$A,'6-Türkiye Yıllar İhracatı'!$A:$H,7,0)</f>
        <v>-100</v>
      </c>
      <c r="BC203" s="10">
        <f>VLOOKUP($A:$A,'6-Türkiye Yıllar İhracatı'!$A:$H,8,0)</f>
        <v>0</v>
      </c>
      <c r="BD203" s="11" t="e">
        <f>VLOOKUP($A:$A,'7-Türkiye Çeyrek Yıllar İhracat'!$A:$G,2,0)</f>
        <v>#N/A</v>
      </c>
      <c r="BE203" s="11" t="e">
        <f>VLOOKUP($A:$A,'7-Türkiye Çeyrek Yıllar İhracat'!$A:$G,3,0)</f>
        <v>#N/A</v>
      </c>
      <c r="BF203" s="11" t="e">
        <f>VLOOKUP($A:$A,'7-Türkiye Çeyrek Yıllar İhracat'!$A:$G,4,0)</f>
        <v>#N/A</v>
      </c>
      <c r="BG203" s="11" t="e">
        <f>VLOOKUP($A:$A,'7-Türkiye Çeyrek Yıllar İhracat'!$A:$G,5,0)</f>
        <v>#N/A</v>
      </c>
      <c r="BH203" s="12" t="e">
        <f>VLOOKUP($A:$A,'7-Türkiye Çeyrek Yıllar İhracat'!$A:$G,6,0)</f>
        <v>#N/A</v>
      </c>
      <c r="BI203" s="12" t="e">
        <f>VLOOKUP($A:$A,'7-Türkiye Çeyrek Yıllar İhracat'!$A:$G,7,0)</f>
        <v>#N/A</v>
      </c>
      <c r="BJ203" s="9">
        <f>VLOOKUP($A:$A,'8-Türkiye Yıllar İhracat Birim '!$A:$H,2,0)</f>
        <v>0</v>
      </c>
      <c r="BK203" s="9">
        <f>VLOOKUP($A:$A,'8-Türkiye Yıllar İhracat Birim '!$A:$H,3,0)</f>
        <v>2000</v>
      </c>
      <c r="BL203" s="9">
        <f>VLOOKUP($A:$A,'8-Türkiye Yıllar İhracat Birim '!$A:$H,4,0)</f>
        <v>4000</v>
      </c>
      <c r="BM203" s="9">
        <f>VLOOKUP($A:$A,'8-Türkiye Yıllar İhracat Birim '!$A:$H,5,0)</f>
        <v>2000</v>
      </c>
      <c r="BN203" s="9">
        <f>VLOOKUP($A:$A,'8-Türkiye Yıllar İhracat Birim '!$A:$H,6,0)</f>
        <v>0</v>
      </c>
      <c r="BO203" s="9">
        <f>VLOOKUP($A:$A,'8-Türkiye Yıllar İhracat Birim '!$A:$H,7,0)</f>
        <v>0</v>
      </c>
      <c r="BP203" s="10">
        <f>VLOOKUP($A:$A,'8-Türkiye Yıllar İhracat Birim '!$A:$H,8,0)</f>
        <v>0</v>
      </c>
      <c r="BQ203" s="2">
        <f>VLOOKUP($A:$A,'9-Dünya Yıllar İthaları Birim F'!$A:$N,2,0)</f>
        <v>2353</v>
      </c>
      <c r="BR203" s="2" t="str">
        <f>VLOOKUP($A:$A,'9-Dünya Yıllar İthaları Birim F'!$A:$N,3,0)</f>
        <v>US Dollar/Tons</v>
      </c>
      <c r="BS203" s="2">
        <f>VLOOKUP($A:$A,'9-Dünya Yıllar İthaları Birim F'!$A:$N,4,0)</f>
        <v>2385</v>
      </c>
      <c r="BT203" s="2" t="str">
        <f>VLOOKUP($A:$A,'9-Dünya Yıllar İthaları Birim F'!$A:$N,5,0)</f>
        <v>US Dollar/Tons</v>
      </c>
      <c r="BU203" s="2">
        <f>VLOOKUP($A:$A,'9-Dünya Yıllar İthaları Birim F'!$A:$N,6,0)</f>
        <v>1500</v>
      </c>
      <c r="BV203" s="2" t="str">
        <f>VLOOKUP($A:$A,'9-Dünya Yıllar İthaları Birim F'!$A:$N,7,0)</f>
        <v>US Dollar/Tons</v>
      </c>
      <c r="BW203" s="2">
        <f>VLOOKUP($A:$A,'9-Dünya Yıllar İthaları Birim F'!$A:$N,8,0)</f>
        <v>1298</v>
      </c>
      <c r="BX203" s="2" t="str">
        <f>VLOOKUP($A:$A,'9-Dünya Yıllar İthaları Birim F'!$A:$N,9,0)</f>
        <v>US Dollar/Tons</v>
      </c>
      <c r="BY203" s="2">
        <f>VLOOKUP($A:$A,'9-Dünya Yıllar İthaları Birim F'!$A:$N,10,0)</f>
        <v>0</v>
      </c>
      <c r="BZ203" s="2">
        <f>VLOOKUP($A:$A,'9-Dünya Yıllar İthaları Birim F'!$A:$N,11,0)</f>
        <v>0</v>
      </c>
      <c r="CA203" s="2">
        <f>VLOOKUP($A:$A,'9-Dünya Yıllar İthaları Birim F'!$A:$N,12,0)</f>
        <v>0</v>
      </c>
      <c r="CB203" s="2">
        <f>VLOOKUP($A:$A,'9-Dünya Yıllar İthaları Birim F'!$A:$N,13,0)</f>
        <v>0</v>
      </c>
      <c r="CC203" s="2">
        <f>VLOOKUP($A:$A,'9-Dünya Yıllar İthaları Birim F'!$A:$N,14,0)</f>
        <v>0</v>
      </c>
    </row>
    <row r="204" spans="1:81" x14ac:dyDescent="0.3">
      <c r="A204" s="8" t="s">
        <v>213</v>
      </c>
      <c r="B204" s="9"/>
      <c r="C204" s="13">
        <v>2</v>
      </c>
      <c r="D204" s="13">
        <v>2</v>
      </c>
      <c r="E204" s="9"/>
      <c r="F204" s="49"/>
      <c r="G204" s="49">
        <v>0</v>
      </c>
      <c r="H204" s="49">
        <f t="shared" si="7"/>
        <v>0</v>
      </c>
      <c r="I204" s="11" t="e">
        <f>VLOOKUP($A:$A,'2-Dünya Çeyrek Yıllar İthalatı'!$A:$G,2,0)</f>
        <v>#N/A</v>
      </c>
      <c r="J204" s="11" t="e">
        <f>VLOOKUP($A:$A,'2-Dünya Çeyrek Yıllar İthalatı'!$A:$G,3,0)</f>
        <v>#N/A</v>
      </c>
      <c r="K204" s="11" t="e">
        <f>VLOOKUP($A:$A,'2-Dünya Çeyrek Yıllar İthalatı'!$A:$G,4,0)</f>
        <v>#N/A</v>
      </c>
      <c r="L204" s="11" t="e">
        <f>VLOOKUP($A:$A,'2-Dünya Çeyrek Yıllar İthalatı'!$A:$G,5,0)</f>
        <v>#N/A</v>
      </c>
      <c r="M204" s="12" t="e">
        <f>VLOOKUP($A:$A,'2-Dünya Çeyrek Yıllar İthalatı'!$A:$G,6,0)</f>
        <v>#N/A</v>
      </c>
      <c r="N204" s="12" t="e">
        <f>VLOOKUP($A:$A,'2-Dünya Çeyrek Yıllar İthalatı'!$A:$G,7,0)</f>
        <v>#N/A</v>
      </c>
      <c r="O204" s="8" t="e">
        <f>VLOOKUP($A:$A,'3-Türkiye İhracat Göstergeleri'!$A:$P,2,0)</f>
        <v>#N/A</v>
      </c>
      <c r="P204" s="27" t="e">
        <f>VLOOKUP($A:$A,'3-Türkiye İhracat Göstergeleri'!$A:$P,3,0)</f>
        <v>#N/A</v>
      </c>
      <c r="Q204" s="27" t="e">
        <f>VLOOKUP($A:$A,'3-Türkiye İhracat Göstergeleri'!$A:$P,4,0)</f>
        <v>#N/A</v>
      </c>
      <c r="R204" s="27" t="e">
        <f>VLOOKUP($A:$A,'3-Türkiye İhracat Göstergeleri'!$A:$P,5,0)</f>
        <v>#N/A</v>
      </c>
      <c r="S204" s="27" t="e">
        <f>VLOOKUP($A:$A,'3-Türkiye İhracat Göstergeleri'!$A:$P,6,0)</f>
        <v>#N/A</v>
      </c>
      <c r="T204" s="27" t="e">
        <f>VLOOKUP($A:$A,'3-Türkiye İhracat Göstergeleri'!$A:$P,7,0)</f>
        <v>#N/A</v>
      </c>
      <c r="U204" s="27" t="e">
        <f>VLOOKUP($A:$A,'3-Türkiye İhracat Göstergeleri'!$A:$P,8,0)</f>
        <v>#N/A</v>
      </c>
      <c r="V204" s="27" t="e">
        <f>VLOOKUP($A:$A,'3-Türkiye İhracat Göstergeleri'!$A:$P,9,0)</f>
        <v>#N/A</v>
      </c>
      <c r="W204" s="27" t="e">
        <f>VLOOKUP($A:$A,'3-Türkiye İhracat Göstergeleri'!$A:$P,10,0)</f>
        <v>#N/A</v>
      </c>
      <c r="X204" s="27" t="e">
        <f>VLOOKUP($A:$A,'3-Türkiye İhracat Göstergeleri'!$A:$P,11,0)</f>
        <v>#N/A</v>
      </c>
      <c r="Y204" s="27" t="e">
        <f>VLOOKUP($A:$A,'3-Türkiye İhracat Göstergeleri'!$A:$P,12,0)</f>
        <v>#N/A</v>
      </c>
      <c r="Z204" s="27" t="e">
        <f>VLOOKUP($A:$A,'3-Türkiye İhracat Göstergeleri'!$A:$P,13,0)</f>
        <v>#N/A</v>
      </c>
      <c r="AA204" s="27" t="e">
        <f>VLOOKUP($A:$A,'3-Türkiye İhracat Göstergeleri'!$A:$P,14,0)</f>
        <v>#N/A</v>
      </c>
      <c r="AB204" s="27" t="e">
        <f>VLOOKUP($A:$A,'3-Türkiye İhracat Göstergeleri'!$A:$P,15,0)</f>
        <v>#N/A</v>
      </c>
      <c r="AC204" s="27" t="e">
        <f>VLOOKUP($A:$A,'3-Türkiye İhracat Göstergeleri'!$A:$P,16,0)</f>
        <v>#N/A</v>
      </c>
      <c r="AD204" s="25" t="e">
        <f>VLOOKUP($A:$A,'4-Dünya İthalat Göstergeleri'!$A:$M,2,0)</f>
        <v>#N/A</v>
      </c>
      <c r="AE204" s="29" t="e">
        <f>VLOOKUP($A:$A,'4-Dünya İthalat Göstergeleri'!$A:$M,3,0)</f>
        <v>#N/A</v>
      </c>
      <c r="AF204" s="25" t="e">
        <f>VLOOKUP($A:$A,'4-Dünya İthalat Göstergeleri'!$A:$M,4,0)</f>
        <v>#N/A</v>
      </c>
      <c r="AG204" s="25" t="e">
        <f>VLOOKUP($A:$A,'4-Dünya İthalat Göstergeleri'!$A:$M,5,0)</f>
        <v>#N/A</v>
      </c>
      <c r="AH204" s="25" t="e">
        <f>VLOOKUP($A:$A,'4-Dünya İthalat Göstergeleri'!$A:$M,6,0)</f>
        <v>#N/A</v>
      </c>
      <c r="AI204" s="25" t="e">
        <f>VLOOKUP($A:$A,'4-Dünya İthalat Göstergeleri'!$A:$M,7,0)</f>
        <v>#N/A</v>
      </c>
      <c r="AJ204" s="25" t="e">
        <f>VLOOKUP($A:$A,'4-Dünya İthalat Göstergeleri'!$A:$M,8,0)</f>
        <v>#N/A</v>
      </c>
      <c r="AK204" s="25" t="e">
        <f>VLOOKUP($A:$A,'4-Dünya İthalat Göstergeleri'!$A:$M,9,0)</f>
        <v>#N/A</v>
      </c>
      <c r="AL204" s="25" t="e">
        <f>VLOOKUP($A:$A,'4-Dünya İthalat Göstergeleri'!$A:$M,10,0)</f>
        <v>#N/A</v>
      </c>
      <c r="AM204" s="25" t="e">
        <f>VLOOKUP($A:$A,'4-Dünya İthalat Göstergeleri'!$A:$M,11,0)</f>
        <v>#N/A</v>
      </c>
      <c r="AN204" s="25" t="e">
        <f>VLOOKUP($A:$A,'4-Dünya İthalat Göstergeleri'!$A:$M,12,0)</f>
        <v>#N/A</v>
      </c>
      <c r="AO204" s="25" t="e">
        <f>VLOOKUP($A:$A,'4-Dünya İthalat Göstergeleri'!$A:$M,13,0)</f>
        <v>#N/A</v>
      </c>
      <c r="AP204" s="11">
        <f>VLOOKUP($A:$A,'5-Dünya Yıllar İhracatı'!$A:$H,2,0)</f>
        <v>0</v>
      </c>
      <c r="AQ204" s="11">
        <f>VLOOKUP($A:$A,'5-Dünya Yıllar İhracatı'!$A:$H,3,0)</f>
        <v>0</v>
      </c>
      <c r="AR204" s="11">
        <f>VLOOKUP($A:$A,'5-Dünya Yıllar İhracatı'!$A:$H,4,0)</f>
        <v>0</v>
      </c>
      <c r="AS204" s="11">
        <f>VLOOKUP($A:$A,'5-Dünya Yıllar İhracatı'!$A:$H,5,0)</f>
        <v>80</v>
      </c>
      <c r="AT204" s="12">
        <f>VLOOKUP($A:$A,'5-Dünya Yıllar İhracatı'!$A:$H,6,0)</f>
        <v>0</v>
      </c>
      <c r="AU204" s="12">
        <f>VLOOKUP($A:$A,'5-Dünya Yıllar İhracatı'!$A:$H,7,0)</f>
        <v>-100</v>
      </c>
      <c r="AV204" s="12">
        <f>VLOOKUP($A:$A,'5-Dünya Yıllar İhracatı'!$A:$H,8,0)</f>
        <v>0</v>
      </c>
      <c r="AW204" s="16" t="e">
        <f>VLOOKUP($A:$A,'6-Türkiye Yıllar İhracatı'!$A:$H,2,0)</f>
        <v>#N/A</v>
      </c>
      <c r="AX204" s="16" t="e">
        <f>VLOOKUP($A:$A,'6-Türkiye Yıllar İhracatı'!$A:$H,3,0)</f>
        <v>#N/A</v>
      </c>
      <c r="AY204" s="16" t="e">
        <f>VLOOKUP($A:$A,'6-Türkiye Yıllar İhracatı'!$A:$H,4,0)</f>
        <v>#N/A</v>
      </c>
      <c r="AZ204" s="16" t="e">
        <f>VLOOKUP($A:$A,'6-Türkiye Yıllar İhracatı'!$A:$H,5,0)</f>
        <v>#N/A</v>
      </c>
      <c r="BA204" s="17" t="e">
        <f>VLOOKUP($A:$A,'6-Türkiye Yıllar İhracatı'!$A:$H,6,0)</f>
        <v>#N/A</v>
      </c>
      <c r="BB204" s="16" t="e">
        <f>VLOOKUP($A:$A,'6-Türkiye Yıllar İhracatı'!$A:$H,7,0)</f>
        <v>#N/A</v>
      </c>
      <c r="BC204" s="17" t="e">
        <f>VLOOKUP($A:$A,'6-Türkiye Yıllar İhracatı'!$A:$H,8,0)</f>
        <v>#N/A</v>
      </c>
      <c r="BD204" s="9" t="e">
        <f>VLOOKUP($A:$A,'7-Türkiye Çeyrek Yıllar İhracat'!$A:$G,2,0)</f>
        <v>#N/A</v>
      </c>
      <c r="BE204" s="9" t="e">
        <f>VLOOKUP($A:$A,'7-Türkiye Çeyrek Yıllar İhracat'!$A:$G,3,0)</f>
        <v>#N/A</v>
      </c>
      <c r="BF204" s="9" t="e">
        <f>VLOOKUP($A:$A,'7-Türkiye Çeyrek Yıllar İhracat'!$A:$G,4,0)</f>
        <v>#N/A</v>
      </c>
      <c r="BG204" s="9" t="e">
        <f>VLOOKUP($A:$A,'7-Türkiye Çeyrek Yıllar İhracat'!$A:$G,5,0)</f>
        <v>#N/A</v>
      </c>
      <c r="BH204" s="10" t="e">
        <f>VLOOKUP($A:$A,'7-Türkiye Çeyrek Yıllar İhracat'!$A:$G,6,0)</f>
        <v>#N/A</v>
      </c>
      <c r="BI204" s="12" t="e">
        <f>VLOOKUP($A:$A,'7-Türkiye Çeyrek Yıllar İhracat'!$A:$G,7,0)</f>
        <v>#N/A</v>
      </c>
      <c r="BJ204" s="16" t="e">
        <f>VLOOKUP($A:$A,'8-Türkiye Yıllar İhracat Birim '!$A:$H,2,0)</f>
        <v>#N/A</v>
      </c>
      <c r="BK204" s="16" t="e">
        <f>VLOOKUP($A:$A,'8-Türkiye Yıllar İhracat Birim '!$A:$H,3,0)</f>
        <v>#N/A</v>
      </c>
      <c r="BL204" s="16" t="e">
        <f>VLOOKUP($A:$A,'8-Türkiye Yıllar İhracat Birim '!$A:$H,4,0)</f>
        <v>#N/A</v>
      </c>
      <c r="BM204" s="16" t="e">
        <f>VLOOKUP($A:$A,'8-Türkiye Yıllar İhracat Birim '!$A:$H,5,0)</f>
        <v>#N/A</v>
      </c>
      <c r="BN204" s="16" t="e">
        <f>VLOOKUP($A:$A,'8-Türkiye Yıllar İhracat Birim '!$A:$H,6,0)</f>
        <v>#N/A</v>
      </c>
      <c r="BO204" s="16" t="e">
        <f>VLOOKUP($A:$A,'8-Türkiye Yıllar İhracat Birim '!$A:$H,7,0)</f>
        <v>#N/A</v>
      </c>
      <c r="BP204" s="17" t="e">
        <f>VLOOKUP($A:$A,'8-Türkiye Yıllar İhracat Birim '!$A:$H,8,0)</f>
        <v>#N/A</v>
      </c>
      <c r="BQ204" s="2">
        <f>VLOOKUP($A:$A,'9-Dünya Yıllar İthaları Birim F'!$A:$N,2,0)</f>
        <v>0</v>
      </c>
      <c r="BR204" s="2">
        <f>VLOOKUP($A:$A,'9-Dünya Yıllar İthaları Birim F'!$A:$N,3,0)</f>
        <v>0</v>
      </c>
      <c r="BS204" s="2">
        <f>VLOOKUP($A:$A,'9-Dünya Yıllar İthaları Birim F'!$A:$N,4,0)</f>
        <v>1000</v>
      </c>
      <c r="BT204" s="2" t="str">
        <f>VLOOKUP($A:$A,'9-Dünya Yıllar İthaları Birim F'!$A:$N,5,0)</f>
        <v>US Dollar/Tons</v>
      </c>
      <c r="BU204" s="2">
        <f>VLOOKUP($A:$A,'9-Dünya Yıllar İthaları Birim F'!$A:$N,6,0)</f>
        <v>0</v>
      </c>
      <c r="BV204" s="2" t="str">
        <f>VLOOKUP($A:$A,'9-Dünya Yıllar İthaları Birim F'!$A:$N,7,0)</f>
        <v>US Dollar/Tons</v>
      </c>
      <c r="BW204" s="2">
        <f>VLOOKUP($A:$A,'9-Dünya Yıllar İthaları Birim F'!$A:$N,8,0)</f>
        <v>0</v>
      </c>
      <c r="BX204" s="2">
        <f>VLOOKUP($A:$A,'9-Dünya Yıllar İthaları Birim F'!$A:$N,9,0)</f>
        <v>0</v>
      </c>
      <c r="BY204" s="2">
        <f>VLOOKUP($A:$A,'9-Dünya Yıllar İthaları Birim F'!$A:$N,10,0)</f>
        <v>0</v>
      </c>
      <c r="BZ204" s="2">
        <f>VLOOKUP($A:$A,'9-Dünya Yıllar İthaları Birim F'!$A:$N,11,0)</f>
        <v>0</v>
      </c>
      <c r="CA204" s="2">
        <f>VLOOKUP($A:$A,'9-Dünya Yıllar İthaları Birim F'!$A:$N,12,0)</f>
        <v>0</v>
      </c>
      <c r="CB204" s="2">
        <f>VLOOKUP($A:$A,'9-Dünya Yıllar İthaları Birim F'!$A:$N,13,0)</f>
        <v>0</v>
      </c>
      <c r="CC204" s="2">
        <f>VLOOKUP($A:$A,'9-Dünya Yıllar İthaları Birim F'!$A:$N,14,0)</f>
        <v>0</v>
      </c>
    </row>
    <row r="205" spans="1:81" x14ac:dyDescent="0.3">
      <c r="A205" s="6" t="s">
        <v>214</v>
      </c>
      <c r="B205" s="11"/>
      <c r="C205" s="11"/>
      <c r="D205" s="14">
        <v>2</v>
      </c>
      <c r="E205" s="11"/>
      <c r="F205" s="50"/>
      <c r="G205" s="50">
        <v>0</v>
      </c>
      <c r="H205" s="50">
        <f t="shared" si="7"/>
        <v>0</v>
      </c>
      <c r="I205" s="9" t="e">
        <f>VLOOKUP($A:$A,'2-Dünya Çeyrek Yıllar İthalatı'!$A:$G,2,0)</f>
        <v>#N/A</v>
      </c>
      <c r="J205" s="9" t="e">
        <f>VLOOKUP($A:$A,'2-Dünya Çeyrek Yıllar İthalatı'!$A:$G,3,0)</f>
        <v>#N/A</v>
      </c>
      <c r="K205" s="9" t="e">
        <f>VLOOKUP($A:$A,'2-Dünya Çeyrek Yıllar İthalatı'!$A:$G,4,0)</f>
        <v>#N/A</v>
      </c>
      <c r="L205" s="9" t="e">
        <f>VLOOKUP($A:$A,'2-Dünya Çeyrek Yıllar İthalatı'!$A:$G,5,0)</f>
        <v>#N/A</v>
      </c>
      <c r="M205" s="10" t="e">
        <f>VLOOKUP($A:$A,'2-Dünya Çeyrek Yıllar İthalatı'!$A:$G,6,0)</f>
        <v>#N/A</v>
      </c>
      <c r="N205" s="10" t="e">
        <f>VLOOKUP($A:$A,'2-Dünya Çeyrek Yıllar İthalatı'!$A:$G,7,0)</f>
        <v>#N/A</v>
      </c>
      <c r="O205" s="6" t="e">
        <f>VLOOKUP($A:$A,'3-Türkiye İhracat Göstergeleri'!$A:$P,2,0)</f>
        <v>#N/A</v>
      </c>
      <c r="P205" s="25" t="e">
        <f>VLOOKUP($A:$A,'3-Türkiye İhracat Göstergeleri'!$A:$P,3,0)</f>
        <v>#N/A</v>
      </c>
      <c r="Q205" s="25" t="e">
        <f>VLOOKUP($A:$A,'3-Türkiye İhracat Göstergeleri'!$A:$P,4,0)</f>
        <v>#N/A</v>
      </c>
      <c r="R205" s="25" t="e">
        <f>VLOOKUP($A:$A,'3-Türkiye İhracat Göstergeleri'!$A:$P,5,0)</f>
        <v>#N/A</v>
      </c>
      <c r="S205" s="25" t="e">
        <f>VLOOKUP($A:$A,'3-Türkiye İhracat Göstergeleri'!$A:$P,6,0)</f>
        <v>#N/A</v>
      </c>
      <c r="T205" s="25" t="e">
        <f>VLOOKUP($A:$A,'3-Türkiye İhracat Göstergeleri'!$A:$P,7,0)</f>
        <v>#N/A</v>
      </c>
      <c r="U205" s="25" t="e">
        <f>VLOOKUP($A:$A,'3-Türkiye İhracat Göstergeleri'!$A:$P,8,0)</f>
        <v>#N/A</v>
      </c>
      <c r="V205" s="25" t="e">
        <f>VLOOKUP($A:$A,'3-Türkiye İhracat Göstergeleri'!$A:$P,9,0)</f>
        <v>#N/A</v>
      </c>
      <c r="W205" s="25" t="e">
        <f>VLOOKUP($A:$A,'3-Türkiye İhracat Göstergeleri'!$A:$P,10,0)</f>
        <v>#N/A</v>
      </c>
      <c r="X205" s="25" t="e">
        <f>VLOOKUP($A:$A,'3-Türkiye İhracat Göstergeleri'!$A:$P,11,0)</f>
        <v>#N/A</v>
      </c>
      <c r="Y205" s="25" t="e">
        <f>VLOOKUP($A:$A,'3-Türkiye İhracat Göstergeleri'!$A:$P,12,0)</f>
        <v>#N/A</v>
      </c>
      <c r="Z205" s="25" t="e">
        <f>VLOOKUP($A:$A,'3-Türkiye İhracat Göstergeleri'!$A:$P,13,0)</f>
        <v>#N/A</v>
      </c>
      <c r="AA205" s="25" t="e">
        <f>VLOOKUP($A:$A,'3-Türkiye İhracat Göstergeleri'!$A:$P,14,0)</f>
        <v>#N/A</v>
      </c>
      <c r="AB205" s="25" t="e">
        <f>VLOOKUP($A:$A,'3-Türkiye İhracat Göstergeleri'!$A:$P,15,0)</f>
        <v>#N/A</v>
      </c>
      <c r="AC205" s="25" t="e">
        <f>VLOOKUP($A:$A,'3-Türkiye İhracat Göstergeleri'!$A:$P,16,0)</f>
        <v>#N/A</v>
      </c>
      <c r="AD205" s="27" t="e">
        <f>VLOOKUP($A:$A,'4-Dünya İthalat Göstergeleri'!$A:$M,2,0)</f>
        <v>#N/A</v>
      </c>
      <c r="AE205" s="27" t="e">
        <f>VLOOKUP($A:$A,'4-Dünya İthalat Göstergeleri'!$A:$M,3,0)</f>
        <v>#N/A</v>
      </c>
      <c r="AF205" s="30" t="e">
        <f>VLOOKUP($A:$A,'4-Dünya İthalat Göstergeleri'!$A:$M,4,0)</f>
        <v>#N/A</v>
      </c>
      <c r="AG205" s="30" t="e">
        <f>VLOOKUP($A:$A,'4-Dünya İthalat Göstergeleri'!$A:$M,5,0)</f>
        <v>#N/A</v>
      </c>
      <c r="AH205" s="30" t="e">
        <f>VLOOKUP($A:$A,'4-Dünya İthalat Göstergeleri'!$A:$M,6,0)</f>
        <v>#N/A</v>
      </c>
      <c r="AI205" s="27" t="e">
        <f>VLOOKUP($A:$A,'4-Dünya İthalat Göstergeleri'!$A:$M,7,0)</f>
        <v>#N/A</v>
      </c>
      <c r="AJ205" s="27" t="e">
        <f>VLOOKUP($A:$A,'4-Dünya İthalat Göstergeleri'!$A:$M,8,0)</f>
        <v>#N/A</v>
      </c>
      <c r="AK205" s="27" t="e">
        <f>VLOOKUP($A:$A,'4-Dünya İthalat Göstergeleri'!$A:$M,9,0)</f>
        <v>#N/A</v>
      </c>
      <c r="AL205" s="27" t="e">
        <f>VLOOKUP($A:$A,'4-Dünya İthalat Göstergeleri'!$A:$M,10,0)</f>
        <v>#N/A</v>
      </c>
      <c r="AM205" s="27" t="e">
        <f>VLOOKUP($A:$A,'4-Dünya İthalat Göstergeleri'!$A:$M,11,0)</f>
        <v>#N/A</v>
      </c>
      <c r="AN205" s="27" t="e">
        <f>VLOOKUP($A:$A,'4-Dünya İthalat Göstergeleri'!$A:$M,12,0)</f>
        <v>#N/A</v>
      </c>
      <c r="AO205" s="27" t="e">
        <f>VLOOKUP($A:$A,'4-Dünya İthalat Göstergeleri'!$A:$M,13,0)</f>
        <v>#N/A</v>
      </c>
      <c r="AP205" s="9" t="e">
        <f>VLOOKUP($A:$A,'5-Dünya Yıllar İhracatı'!$A:$H,2,0)</f>
        <v>#N/A</v>
      </c>
      <c r="AQ205" s="9" t="e">
        <f>VLOOKUP($A:$A,'5-Dünya Yıllar İhracatı'!$A:$H,3,0)</f>
        <v>#N/A</v>
      </c>
      <c r="AR205" s="9" t="e">
        <f>VLOOKUP($A:$A,'5-Dünya Yıllar İhracatı'!$A:$H,4,0)</f>
        <v>#N/A</v>
      </c>
      <c r="AS205" s="9" t="e">
        <f>VLOOKUP($A:$A,'5-Dünya Yıllar İhracatı'!$A:$H,5,0)</f>
        <v>#N/A</v>
      </c>
      <c r="AT205" s="10" t="e">
        <f>VLOOKUP($A:$A,'5-Dünya Yıllar İhracatı'!$A:$H,6,0)</f>
        <v>#N/A</v>
      </c>
      <c r="AU205" s="10" t="e">
        <f>VLOOKUP($A:$A,'5-Dünya Yıllar İhracatı'!$A:$H,7,0)</f>
        <v>#N/A</v>
      </c>
      <c r="AV205" s="10" t="e">
        <f>VLOOKUP($A:$A,'5-Dünya Yıllar İhracatı'!$A:$H,8,0)</f>
        <v>#N/A</v>
      </c>
      <c r="AW205" s="11" t="e">
        <f>VLOOKUP($A:$A,'6-Türkiye Yıllar İhracatı'!$A:$H,2,0)</f>
        <v>#N/A</v>
      </c>
      <c r="AX205" s="11" t="e">
        <f>VLOOKUP($A:$A,'6-Türkiye Yıllar İhracatı'!$A:$H,3,0)</f>
        <v>#N/A</v>
      </c>
      <c r="AY205" s="11" t="e">
        <f>VLOOKUP($A:$A,'6-Türkiye Yıllar İhracatı'!$A:$H,4,0)</f>
        <v>#N/A</v>
      </c>
      <c r="AZ205" s="11" t="e">
        <f>VLOOKUP($A:$A,'6-Türkiye Yıllar İhracatı'!$A:$H,5,0)</f>
        <v>#N/A</v>
      </c>
      <c r="BA205" s="12" t="e">
        <f>VLOOKUP($A:$A,'6-Türkiye Yıllar İhracatı'!$A:$H,6,0)</f>
        <v>#N/A</v>
      </c>
      <c r="BB205" s="11" t="e">
        <f>VLOOKUP($A:$A,'6-Türkiye Yıllar İhracatı'!$A:$H,7,0)</f>
        <v>#N/A</v>
      </c>
      <c r="BC205" s="12" t="e">
        <f>VLOOKUP($A:$A,'6-Türkiye Yıllar İhracatı'!$A:$H,8,0)</f>
        <v>#N/A</v>
      </c>
      <c r="BD205" s="11" t="e">
        <f>VLOOKUP($A:$A,'7-Türkiye Çeyrek Yıllar İhracat'!$A:$G,2,0)</f>
        <v>#N/A</v>
      </c>
      <c r="BE205" s="11" t="e">
        <f>VLOOKUP($A:$A,'7-Türkiye Çeyrek Yıllar İhracat'!$A:$G,3,0)</f>
        <v>#N/A</v>
      </c>
      <c r="BF205" s="11" t="e">
        <f>VLOOKUP($A:$A,'7-Türkiye Çeyrek Yıllar İhracat'!$A:$G,4,0)</f>
        <v>#N/A</v>
      </c>
      <c r="BG205" s="11" t="e">
        <f>VLOOKUP($A:$A,'7-Türkiye Çeyrek Yıllar İhracat'!$A:$G,5,0)</f>
        <v>#N/A</v>
      </c>
      <c r="BH205" s="12" t="e">
        <f>VLOOKUP($A:$A,'7-Türkiye Çeyrek Yıllar İhracat'!$A:$G,6,0)</f>
        <v>#N/A</v>
      </c>
      <c r="BI205" s="12" t="e">
        <f>VLOOKUP($A:$A,'7-Türkiye Çeyrek Yıllar İhracat'!$A:$G,7,0)</f>
        <v>#N/A</v>
      </c>
      <c r="BJ205" s="11" t="e">
        <f>VLOOKUP($A:$A,'8-Türkiye Yıllar İhracat Birim '!$A:$H,2,0)</f>
        <v>#N/A</v>
      </c>
      <c r="BK205" s="11" t="e">
        <f>VLOOKUP($A:$A,'8-Türkiye Yıllar İhracat Birim '!$A:$H,3,0)</f>
        <v>#N/A</v>
      </c>
      <c r="BL205" s="11" t="e">
        <f>VLOOKUP($A:$A,'8-Türkiye Yıllar İhracat Birim '!$A:$H,4,0)</f>
        <v>#N/A</v>
      </c>
      <c r="BM205" s="11" t="e">
        <f>VLOOKUP($A:$A,'8-Türkiye Yıllar İhracat Birim '!$A:$H,5,0)</f>
        <v>#N/A</v>
      </c>
      <c r="BN205" s="11" t="e">
        <f>VLOOKUP($A:$A,'8-Türkiye Yıllar İhracat Birim '!$A:$H,6,0)</f>
        <v>#N/A</v>
      </c>
      <c r="BO205" s="11" t="e">
        <f>VLOOKUP($A:$A,'8-Türkiye Yıllar İhracat Birim '!$A:$H,7,0)</f>
        <v>#N/A</v>
      </c>
      <c r="BP205" s="12" t="e">
        <f>VLOOKUP($A:$A,'8-Türkiye Yıllar İhracat Birim '!$A:$H,8,0)</f>
        <v>#N/A</v>
      </c>
      <c r="BQ205" s="2">
        <f>VLOOKUP($A:$A,'9-Dünya Yıllar İthaları Birim F'!$A:$N,2,0)</f>
        <v>0</v>
      </c>
      <c r="BR205" s="2">
        <f>VLOOKUP($A:$A,'9-Dünya Yıllar İthaları Birim F'!$A:$N,3,0)</f>
        <v>0</v>
      </c>
      <c r="BS205" s="2">
        <f>VLOOKUP($A:$A,'9-Dünya Yıllar İthaları Birim F'!$A:$N,4,0)</f>
        <v>0</v>
      </c>
      <c r="BT205" s="2">
        <f>VLOOKUP($A:$A,'9-Dünya Yıllar İthaları Birim F'!$A:$N,5,0)</f>
        <v>0</v>
      </c>
      <c r="BU205" s="2">
        <f>VLOOKUP($A:$A,'9-Dünya Yıllar İthaları Birim F'!$A:$N,6,0)</f>
        <v>0</v>
      </c>
      <c r="BV205" s="2" t="str">
        <f>VLOOKUP($A:$A,'9-Dünya Yıllar İthaları Birim F'!$A:$N,7,0)</f>
        <v>US Dollar/Tons</v>
      </c>
      <c r="BW205" s="2">
        <f>VLOOKUP($A:$A,'9-Dünya Yıllar İthaları Birim F'!$A:$N,8,0)</f>
        <v>0</v>
      </c>
      <c r="BX205" s="2">
        <f>VLOOKUP($A:$A,'9-Dünya Yıllar İthaları Birim F'!$A:$N,9,0)</f>
        <v>0</v>
      </c>
      <c r="BY205" s="2">
        <f>VLOOKUP($A:$A,'9-Dünya Yıllar İthaları Birim F'!$A:$N,10,0)</f>
        <v>0</v>
      </c>
      <c r="BZ205" s="2">
        <f>VLOOKUP($A:$A,'9-Dünya Yıllar İthaları Birim F'!$A:$N,11,0)</f>
        <v>0</v>
      </c>
      <c r="CA205" s="2">
        <f>VLOOKUP($A:$A,'9-Dünya Yıllar İthaları Birim F'!$A:$N,12,0)</f>
        <v>0</v>
      </c>
      <c r="CB205" s="2">
        <f>VLOOKUP($A:$A,'9-Dünya Yıllar İthaları Birim F'!$A:$N,13,0)</f>
        <v>0</v>
      </c>
      <c r="CC205" s="2">
        <f>VLOOKUP($A:$A,'9-Dünya Yıllar İthaları Birim F'!$A:$N,14,0)</f>
        <v>0</v>
      </c>
    </row>
    <row r="206" spans="1:81" x14ac:dyDescent="0.3">
      <c r="A206" s="8" t="s">
        <v>215</v>
      </c>
      <c r="B206" s="9"/>
      <c r="C206" s="9">
        <v>1</v>
      </c>
      <c r="D206" s="9">
        <v>0</v>
      </c>
      <c r="E206" s="9"/>
      <c r="F206" s="49"/>
      <c r="G206" s="49">
        <v>0</v>
      </c>
      <c r="H206" s="49">
        <f t="shared" si="7"/>
        <v>0</v>
      </c>
      <c r="I206" s="11" t="e">
        <f>VLOOKUP($A:$A,'2-Dünya Çeyrek Yıllar İthalatı'!$A:$G,2,0)</f>
        <v>#N/A</v>
      </c>
      <c r="J206" s="11" t="e">
        <f>VLOOKUP($A:$A,'2-Dünya Çeyrek Yıllar İthalatı'!$A:$G,3,0)</f>
        <v>#N/A</v>
      </c>
      <c r="K206" s="11" t="e">
        <f>VLOOKUP($A:$A,'2-Dünya Çeyrek Yıllar İthalatı'!$A:$G,4,0)</f>
        <v>#N/A</v>
      </c>
      <c r="L206" s="11" t="e">
        <f>VLOOKUP($A:$A,'2-Dünya Çeyrek Yıllar İthalatı'!$A:$G,5,0)</f>
        <v>#N/A</v>
      </c>
      <c r="M206" s="12" t="e">
        <f>VLOOKUP($A:$A,'2-Dünya Çeyrek Yıllar İthalatı'!$A:$G,6,0)</f>
        <v>#N/A</v>
      </c>
      <c r="N206" s="12" t="e">
        <f>VLOOKUP($A:$A,'2-Dünya Çeyrek Yıllar İthalatı'!$A:$G,7,0)</f>
        <v>#N/A</v>
      </c>
      <c r="O206" s="8" t="e">
        <f>VLOOKUP($A:$A,'3-Türkiye İhracat Göstergeleri'!$A:$P,2,0)</f>
        <v>#N/A</v>
      </c>
      <c r="P206" s="27" t="e">
        <f>VLOOKUP($A:$A,'3-Türkiye İhracat Göstergeleri'!$A:$P,3,0)</f>
        <v>#N/A</v>
      </c>
      <c r="Q206" s="27" t="e">
        <f>VLOOKUP($A:$A,'3-Türkiye İhracat Göstergeleri'!$A:$P,4,0)</f>
        <v>#N/A</v>
      </c>
      <c r="R206" s="27" t="e">
        <f>VLOOKUP($A:$A,'3-Türkiye İhracat Göstergeleri'!$A:$P,5,0)</f>
        <v>#N/A</v>
      </c>
      <c r="S206" s="27" t="e">
        <f>VLOOKUP($A:$A,'3-Türkiye İhracat Göstergeleri'!$A:$P,6,0)</f>
        <v>#N/A</v>
      </c>
      <c r="T206" s="27" t="e">
        <f>VLOOKUP($A:$A,'3-Türkiye İhracat Göstergeleri'!$A:$P,7,0)</f>
        <v>#N/A</v>
      </c>
      <c r="U206" s="27" t="e">
        <f>VLOOKUP($A:$A,'3-Türkiye İhracat Göstergeleri'!$A:$P,8,0)</f>
        <v>#N/A</v>
      </c>
      <c r="V206" s="27" t="e">
        <f>VLOOKUP($A:$A,'3-Türkiye İhracat Göstergeleri'!$A:$P,9,0)</f>
        <v>#N/A</v>
      </c>
      <c r="W206" s="27" t="e">
        <f>VLOOKUP($A:$A,'3-Türkiye İhracat Göstergeleri'!$A:$P,10,0)</f>
        <v>#N/A</v>
      </c>
      <c r="X206" s="27" t="e">
        <f>VLOOKUP($A:$A,'3-Türkiye İhracat Göstergeleri'!$A:$P,11,0)</f>
        <v>#N/A</v>
      </c>
      <c r="Y206" s="27" t="e">
        <f>VLOOKUP($A:$A,'3-Türkiye İhracat Göstergeleri'!$A:$P,12,0)</f>
        <v>#N/A</v>
      </c>
      <c r="Z206" s="27" t="e">
        <f>VLOOKUP($A:$A,'3-Türkiye İhracat Göstergeleri'!$A:$P,13,0)</f>
        <v>#N/A</v>
      </c>
      <c r="AA206" s="27" t="e">
        <f>VLOOKUP($A:$A,'3-Türkiye İhracat Göstergeleri'!$A:$P,14,0)</f>
        <v>#N/A</v>
      </c>
      <c r="AB206" s="27" t="e">
        <f>VLOOKUP($A:$A,'3-Türkiye İhracat Göstergeleri'!$A:$P,15,0)</f>
        <v>#N/A</v>
      </c>
      <c r="AC206" s="27" t="e">
        <f>VLOOKUP($A:$A,'3-Türkiye İhracat Göstergeleri'!$A:$P,16,0)</f>
        <v>#N/A</v>
      </c>
      <c r="AD206" s="25" t="e">
        <f>VLOOKUP($A:$A,'4-Dünya İthalat Göstergeleri'!$A:$M,2,0)</f>
        <v>#N/A</v>
      </c>
      <c r="AE206" s="29" t="e">
        <f>VLOOKUP($A:$A,'4-Dünya İthalat Göstergeleri'!$A:$M,3,0)</f>
        <v>#N/A</v>
      </c>
      <c r="AF206" s="26" t="e">
        <f>VLOOKUP($A:$A,'4-Dünya İthalat Göstergeleri'!$A:$M,4,0)</f>
        <v>#N/A</v>
      </c>
      <c r="AG206" s="26" t="e">
        <f>VLOOKUP($A:$A,'4-Dünya İthalat Göstergeleri'!$A:$M,5,0)</f>
        <v>#N/A</v>
      </c>
      <c r="AH206" s="26" t="e">
        <f>VLOOKUP($A:$A,'4-Dünya İthalat Göstergeleri'!$A:$M,6,0)</f>
        <v>#N/A</v>
      </c>
      <c r="AI206" s="25" t="e">
        <f>VLOOKUP($A:$A,'4-Dünya İthalat Göstergeleri'!$A:$M,7,0)</f>
        <v>#N/A</v>
      </c>
      <c r="AJ206" s="25" t="e">
        <f>VLOOKUP($A:$A,'4-Dünya İthalat Göstergeleri'!$A:$M,8,0)</f>
        <v>#N/A</v>
      </c>
      <c r="AK206" s="25" t="e">
        <f>VLOOKUP($A:$A,'4-Dünya İthalat Göstergeleri'!$A:$M,9,0)</f>
        <v>#N/A</v>
      </c>
      <c r="AL206" s="25" t="e">
        <f>VLOOKUP($A:$A,'4-Dünya İthalat Göstergeleri'!$A:$M,10,0)</f>
        <v>#N/A</v>
      </c>
      <c r="AM206" s="25" t="e">
        <f>VLOOKUP($A:$A,'4-Dünya İthalat Göstergeleri'!$A:$M,11,0)</f>
        <v>#N/A</v>
      </c>
      <c r="AN206" s="25" t="e">
        <f>VLOOKUP($A:$A,'4-Dünya İthalat Göstergeleri'!$A:$M,12,0)</f>
        <v>#N/A</v>
      </c>
      <c r="AO206" s="25" t="e">
        <f>VLOOKUP($A:$A,'4-Dünya İthalat Göstergeleri'!$A:$M,13,0)</f>
        <v>#N/A</v>
      </c>
      <c r="AP206" s="11" t="e">
        <f>VLOOKUP($A:$A,'5-Dünya Yıllar İhracatı'!$A:$H,2,0)</f>
        <v>#N/A</v>
      </c>
      <c r="AQ206" s="11" t="e">
        <f>VLOOKUP($A:$A,'5-Dünya Yıllar İhracatı'!$A:$H,3,0)</f>
        <v>#N/A</v>
      </c>
      <c r="AR206" s="11" t="e">
        <f>VLOOKUP($A:$A,'5-Dünya Yıllar İhracatı'!$A:$H,4,0)</f>
        <v>#N/A</v>
      </c>
      <c r="AS206" s="11" t="e">
        <f>VLOOKUP($A:$A,'5-Dünya Yıllar İhracatı'!$A:$H,5,0)</f>
        <v>#N/A</v>
      </c>
      <c r="AT206" s="12" t="e">
        <f>VLOOKUP($A:$A,'5-Dünya Yıllar İhracatı'!$A:$H,6,0)</f>
        <v>#N/A</v>
      </c>
      <c r="AU206" s="12" t="e">
        <f>VLOOKUP($A:$A,'5-Dünya Yıllar İhracatı'!$A:$H,7,0)</f>
        <v>#N/A</v>
      </c>
      <c r="AV206" s="12" t="e">
        <f>VLOOKUP($A:$A,'5-Dünya Yıllar İhracatı'!$A:$H,8,0)</f>
        <v>#N/A</v>
      </c>
      <c r="AW206" s="9" t="e">
        <f>VLOOKUP($A:$A,'6-Türkiye Yıllar İhracatı'!$A:$H,2,0)</f>
        <v>#N/A</v>
      </c>
      <c r="AX206" s="9" t="e">
        <f>VLOOKUP($A:$A,'6-Türkiye Yıllar İhracatı'!$A:$H,3,0)</f>
        <v>#N/A</v>
      </c>
      <c r="AY206" s="9" t="e">
        <f>VLOOKUP($A:$A,'6-Türkiye Yıllar İhracatı'!$A:$H,4,0)</f>
        <v>#N/A</v>
      </c>
      <c r="AZ206" s="9" t="e">
        <f>VLOOKUP($A:$A,'6-Türkiye Yıllar İhracatı'!$A:$H,5,0)</f>
        <v>#N/A</v>
      </c>
      <c r="BA206" s="10" t="e">
        <f>VLOOKUP($A:$A,'6-Türkiye Yıllar İhracatı'!$A:$H,6,0)</f>
        <v>#N/A</v>
      </c>
      <c r="BB206" s="9" t="e">
        <f>VLOOKUP($A:$A,'6-Türkiye Yıllar İhracatı'!$A:$H,7,0)</f>
        <v>#N/A</v>
      </c>
      <c r="BC206" s="10" t="e">
        <f>VLOOKUP($A:$A,'6-Türkiye Yıllar İhracatı'!$A:$H,8,0)</f>
        <v>#N/A</v>
      </c>
      <c r="BD206" s="9" t="e">
        <f>VLOOKUP($A:$A,'7-Türkiye Çeyrek Yıllar İhracat'!$A:$G,2,0)</f>
        <v>#N/A</v>
      </c>
      <c r="BE206" s="9" t="e">
        <f>VLOOKUP($A:$A,'7-Türkiye Çeyrek Yıllar İhracat'!$A:$G,3,0)</f>
        <v>#N/A</v>
      </c>
      <c r="BF206" s="9" t="e">
        <f>VLOOKUP($A:$A,'7-Türkiye Çeyrek Yıllar İhracat'!$A:$G,4,0)</f>
        <v>#N/A</v>
      </c>
      <c r="BG206" s="9" t="e">
        <f>VLOOKUP($A:$A,'7-Türkiye Çeyrek Yıllar İhracat'!$A:$G,5,0)</f>
        <v>#N/A</v>
      </c>
      <c r="BH206" s="10" t="e">
        <f>VLOOKUP($A:$A,'7-Türkiye Çeyrek Yıllar İhracat'!$A:$G,6,0)</f>
        <v>#N/A</v>
      </c>
      <c r="BI206" s="12" t="e">
        <f>VLOOKUP($A:$A,'7-Türkiye Çeyrek Yıllar İhracat'!$A:$G,7,0)</f>
        <v>#N/A</v>
      </c>
      <c r="BJ206" s="9" t="e">
        <f>VLOOKUP($A:$A,'8-Türkiye Yıllar İhracat Birim '!$A:$H,2,0)</f>
        <v>#N/A</v>
      </c>
      <c r="BK206" s="9" t="e">
        <f>VLOOKUP($A:$A,'8-Türkiye Yıllar İhracat Birim '!$A:$H,3,0)</f>
        <v>#N/A</v>
      </c>
      <c r="BL206" s="9" t="e">
        <f>VLOOKUP($A:$A,'8-Türkiye Yıllar İhracat Birim '!$A:$H,4,0)</f>
        <v>#N/A</v>
      </c>
      <c r="BM206" s="9" t="e">
        <f>VLOOKUP($A:$A,'8-Türkiye Yıllar İhracat Birim '!$A:$H,5,0)</f>
        <v>#N/A</v>
      </c>
      <c r="BN206" s="9" t="e">
        <f>VLOOKUP($A:$A,'8-Türkiye Yıllar İhracat Birim '!$A:$H,6,0)</f>
        <v>#N/A</v>
      </c>
      <c r="BO206" s="9" t="e">
        <f>VLOOKUP($A:$A,'8-Türkiye Yıllar İhracat Birim '!$A:$H,7,0)</f>
        <v>#N/A</v>
      </c>
      <c r="BP206" s="10" t="e">
        <f>VLOOKUP($A:$A,'8-Türkiye Yıllar İhracat Birim '!$A:$H,8,0)</f>
        <v>#N/A</v>
      </c>
      <c r="BQ206" s="2">
        <f>VLOOKUP($A:$A,'9-Dünya Yıllar İthaları Birim F'!$A:$N,2,0)</f>
        <v>0</v>
      </c>
      <c r="BR206" s="2">
        <f>VLOOKUP($A:$A,'9-Dünya Yıllar İthaları Birim F'!$A:$N,3,0)</f>
        <v>0</v>
      </c>
      <c r="BS206" s="2">
        <f>VLOOKUP($A:$A,'9-Dünya Yıllar İthaları Birim F'!$A:$N,4,0)</f>
        <v>0</v>
      </c>
      <c r="BT206" s="2" t="str">
        <f>VLOOKUP($A:$A,'9-Dünya Yıllar İthaları Birim F'!$A:$N,5,0)</f>
        <v>US Dollar/Tons</v>
      </c>
      <c r="BU206" s="2">
        <f>VLOOKUP($A:$A,'9-Dünya Yıllar İthaları Birim F'!$A:$N,6,0)</f>
        <v>0</v>
      </c>
      <c r="BV206" s="2">
        <f>VLOOKUP($A:$A,'9-Dünya Yıllar İthaları Birim F'!$A:$N,7,0)</f>
        <v>0</v>
      </c>
      <c r="BW206" s="2">
        <f>VLOOKUP($A:$A,'9-Dünya Yıllar İthaları Birim F'!$A:$N,8,0)</f>
        <v>0</v>
      </c>
      <c r="BX206" s="2">
        <f>VLOOKUP($A:$A,'9-Dünya Yıllar İthaları Birim F'!$A:$N,9,0)</f>
        <v>0</v>
      </c>
      <c r="BY206" s="2">
        <f>VLOOKUP($A:$A,'9-Dünya Yıllar İthaları Birim F'!$A:$N,10,0)</f>
        <v>0</v>
      </c>
      <c r="BZ206" s="2">
        <f>VLOOKUP($A:$A,'9-Dünya Yıllar İthaları Birim F'!$A:$N,11,0)</f>
        <v>0</v>
      </c>
      <c r="CA206" s="2">
        <f>VLOOKUP($A:$A,'9-Dünya Yıllar İthaları Birim F'!$A:$N,12,0)</f>
        <v>0</v>
      </c>
      <c r="CB206" s="2">
        <f>VLOOKUP($A:$A,'9-Dünya Yıllar İthaları Birim F'!$A:$N,13,0)</f>
        <v>0</v>
      </c>
      <c r="CC206" s="2">
        <f>VLOOKUP($A:$A,'9-Dünya Yıllar İthaları Birim F'!$A:$N,14,0)</f>
        <v>0</v>
      </c>
    </row>
    <row r="207" spans="1:81" x14ac:dyDescent="0.3">
      <c r="A207" s="6" t="s">
        <v>216</v>
      </c>
      <c r="B207" s="11">
        <v>144</v>
      </c>
      <c r="C207" s="11">
        <v>132</v>
      </c>
      <c r="D207" s="11">
        <v>152</v>
      </c>
      <c r="E207" s="11">
        <v>159</v>
      </c>
      <c r="F207" s="50"/>
      <c r="G207" s="50">
        <f t="shared" si="6"/>
        <v>-100</v>
      </c>
      <c r="H207" s="50">
        <f t="shared" si="7"/>
        <v>0</v>
      </c>
      <c r="I207" s="9" t="e">
        <f>VLOOKUP($A:$A,'2-Dünya Çeyrek Yıllar İthalatı'!$A:$G,2,0)</f>
        <v>#N/A</v>
      </c>
      <c r="J207" s="9" t="e">
        <f>VLOOKUP($A:$A,'2-Dünya Çeyrek Yıllar İthalatı'!$A:$G,3,0)</f>
        <v>#N/A</v>
      </c>
      <c r="K207" s="9" t="e">
        <f>VLOOKUP($A:$A,'2-Dünya Çeyrek Yıllar İthalatı'!$A:$G,4,0)</f>
        <v>#N/A</v>
      </c>
      <c r="L207" s="9" t="e">
        <f>VLOOKUP($A:$A,'2-Dünya Çeyrek Yıllar İthalatı'!$A:$G,5,0)</f>
        <v>#N/A</v>
      </c>
      <c r="M207" s="10" t="e">
        <f>VLOOKUP($A:$A,'2-Dünya Çeyrek Yıllar İthalatı'!$A:$G,6,0)</f>
        <v>#N/A</v>
      </c>
      <c r="N207" s="10" t="e">
        <f>VLOOKUP($A:$A,'2-Dünya Çeyrek Yıllar İthalatı'!$A:$G,7,0)</f>
        <v>#N/A</v>
      </c>
      <c r="O207" s="6" t="e">
        <f>VLOOKUP($A:$A,'3-Türkiye İhracat Göstergeleri'!$A:$P,2,0)</f>
        <v>#N/A</v>
      </c>
      <c r="P207" s="25" t="e">
        <f>VLOOKUP($A:$A,'3-Türkiye İhracat Göstergeleri'!$A:$P,3,0)</f>
        <v>#N/A</v>
      </c>
      <c r="Q207" s="25" t="e">
        <f>VLOOKUP($A:$A,'3-Türkiye İhracat Göstergeleri'!$A:$P,4,0)</f>
        <v>#N/A</v>
      </c>
      <c r="R207" s="25" t="e">
        <f>VLOOKUP($A:$A,'3-Türkiye İhracat Göstergeleri'!$A:$P,5,0)</f>
        <v>#N/A</v>
      </c>
      <c r="S207" s="25" t="e">
        <f>VLOOKUP($A:$A,'3-Türkiye İhracat Göstergeleri'!$A:$P,6,0)</f>
        <v>#N/A</v>
      </c>
      <c r="T207" s="25" t="e">
        <f>VLOOKUP($A:$A,'3-Türkiye İhracat Göstergeleri'!$A:$P,7,0)</f>
        <v>#N/A</v>
      </c>
      <c r="U207" s="25" t="e">
        <f>VLOOKUP($A:$A,'3-Türkiye İhracat Göstergeleri'!$A:$P,8,0)</f>
        <v>#N/A</v>
      </c>
      <c r="V207" s="25" t="e">
        <f>VLOOKUP($A:$A,'3-Türkiye İhracat Göstergeleri'!$A:$P,9,0)</f>
        <v>#N/A</v>
      </c>
      <c r="W207" s="25" t="e">
        <f>VLOOKUP($A:$A,'3-Türkiye İhracat Göstergeleri'!$A:$P,10,0)</f>
        <v>#N/A</v>
      </c>
      <c r="X207" s="25" t="e">
        <f>VLOOKUP($A:$A,'3-Türkiye İhracat Göstergeleri'!$A:$P,11,0)</f>
        <v>#N/A</v>
      </c>
      <c r="Y207" s="25" t="e">
        <f>VLOOKUP($A:$A,'3-Türkiye İhracat Göstergeleri'!$A:$P,12,0)</f>
        <v>#N/A</v>
      </c>
      <c r="Z207" s="25" t="e">
        <f>VLOOKUP($A:$A,'3-Türkiye İhracat Göstergeleri'!$A:$P,13,0)</f>
        <v>#N/A</v>
      </c>
      <c r="AA207" s="25" t="e">
        <f>VLOOKUP($A:$A,'3-Türkiye İhracat Göstergeleri'!$A:$P,14,0)</f>
        <v>#N/A</v>
      </c>
      <c r="AB207" s="25" t="e">
        <f>VLOOKUP($A:$A,'3-Türkiye İhracat Göstergeleri'!$A:$P,15,0)</f>
        <v>#N/A</v>
      </c>
      <c r="AC207" s="25" t="e">
        <f>VLOOKUP($A:$A,'3-Türkiye İhracat Göstergeleri'!$A:$P,16,0)</f>
        <v>#N/A</v>
      </c>
      <c r="AD207" s="27" t="e">
        <f>VLOOKUP($A:$A,'4-Dünya İthalat Göstergeleri'!$A:$M,2,0)</f>
        <v>#N/A</v>
      </c>
      <c r="AE207" s="28" t="e">
        <f>VLOOKUP($A:$A,'4-Dünya İthalat Göstergeleri'!$A:$M,3,0)</f>
        <v>#N/A</v>
      </c>
      <c r="AF207" s="27" t="e">
        <f>VLOOKUP($A:$A,'4-Dünya İthalat Göstergeleri'!$A:$M,4,0)</f>
        <v>#N/A</v>
      </c>
      <c r="AG207" s="27" t="e">
        <f>VLOOKUP($A:$A,'4-Dünya İthalat Göstergeleri'!$A:$M,5,0)</f>
        <v>#N/A</v>
      </c>
      <c r="AH207" s="27" t="e">
        <f>VLOOKUP($A:$A,'4-Dünya İthalat Göstergeleri'!$A:$M,6,0)</f>
        <v>#N/A</v>
      </c>
      <c r="AI207" s="27" t="e">
        <f>VLOOKUP($A:$A,'4-Dünya İthalat Göstergeleri'!$A:$M,7,0)</f>
        <v>#N/A</v>
      </c>
      <c r="AJ207" s="27" t="e">
        <f>VLOOKUP($A:$A,'4-Dünya İthalat Göstergeleri'!$A:$M,8,0)</f>
        <v>#N/A</v>
      </c>
      <c r="AK207" s="27" t="e">
        <f>VLOOKUP($A:$A,'4-Dünya İthalat Göstergeleri'!$A:$M,9,0)</f>
        <v>#N/A</v>
      </c>
      <c r="AL207" s="27" t="e">
        <f>VLOOKUP($A:$A,'4-Dünya İthalat Göstergeleri'!$A:$M,10,0)</f>
        <v>#N/A</v>
      </c>
      <c r="AM207" s="27" t="e">
        <f>VLOOKUP($A:$A,'4-Dünya İthalat Göstergeleri'!$A:$M,11,0)</f>
        <v>#N/A</v>
      </c>
      <c r="AN207" s="27" t="e">
        <f>VLOOKUP($A:$A,'4-Dünya İthalat Göstergeleri'!$A:$M,12,0)</f>
        <v>#N/A</v>
      </c>
      <c r="AO207" s="27" t="e">
        <f>VLOOKUP($A:$A,'4-Dünya İthalat Göstergeleri'!$A:$M,13,0)</f>
        <v>#N/A</v>
      </c>
      <c r="AP207" s="9">
        <f>VLOOKUP($A:$A,'5-Dünya Yıllar İhracatı'!$A:$H,2,0)</f>
        <v>0</v>
      </c>
      <c r="AQ207" s="9">
        <f>VLOOKUP($A:$A,'5-Dünya Yıllar İhracatı'!$A:$H,3,0)</f>
        <v>2</v>
      </c>
      <c r="AR207" s="9">
        <f>VLOOKUP($A:$A,'5-Dünya Yıllar İhracatı'!$A:$H,4,0)</f>
        <v>0</v>
      </c>
      <c r="AS207" s="9">
        <f>VLOOKUP($A:$A,'5-Dünya Yıllar İhracatı'!$A:$H,5,0)</f>
        <v>2</v>
      </c>
      <c r="AT207" s="10">
        <f>VLOOKUP($A:$A,'5-Dünya Yıllar İhracatı'!$A:$H,6,0)</f>
        <v>0</v>
      </c>
      <c r="AU207" s="10">
        <f>VLOOKUP($A:$A,'5-Dünya Yıllar İhracatı'!$A:$H,7,0)</f>
        <v>-100</v>
      </c>
      <c r="AV207" s="10">
        <f>VLOOKUP($A:$A,'5-Dünya Yıllar İhracatı'!$A:$H,8,0)</f>
        <v>0</v>
      </c>
      <c r="AW207" s="11">
        <f>VLOOKUP($A:$A,'6-Türkiye Yıllar İhracatı'!$A:$H,2,0)</f>
        <v>0</v>
      </c>
      <c r="AX207" s="11">
        <f>VLOOKUP($A:$A,'6-Türkiye Yıllar İhracatı'!$A:$H,3,0)</f>
        <v>0</v>
      </c>
      <c r="AY207" s="11">
        <f>VLOOKUP($A:$A,'6-Türkiye Yıllar İhracatı'!$A:$H,4,0)</f>
        <v>17</v>
      </c>
      <c r="AZ207" s="11">
        <f>VLOOKUP($A:$A,'6-Türkiye Yıllar İhracatı'!$A:$H,5,0)</f>
        <v>0</v>
      </c>
      <c r="BA207" s="12">
        <f>VLOOKUP($A:$A,'6-Türkiye Yıllar İhracatı'!$A:$H,6,0)</f>
        <v>0</v>
      </c>
      <c r="BB207" s="11">
        <f>VLOOKUP($A:$A,'6-Türkiye Yıllar İhracatı'!$A:$H,7,0)</f>
        <v>100</v>
      </c>
      <c r="BC207" s="12">
        <f>VLOOKUP($A:$A,'6-Türkiye Yıllar İhracatı'!$A:$H,8,0)</f>
        <v>0</v>
      </c>
      <c r="BD207" s="11">
        <f>VLOOKUP($A:$A,'7-Türkiye Çeyrek Yıllar İhracat'!$A:$G,2,0)</f>
        <v>0</v>
      </c>
      <c r="BE207" s="11">
        <f>VLOOKUP($A:$A,'7-Türkiye Çeyrek Yıllar İhracat'!$A:$G,3,0)</f>
        <v>0</v>
      </c>
      <c r="BF207" s="11">
        <f>VLOOKUP($A:$A,'7-Türkiye Çeyrek Yıllar İhracat'!$A:$G,4,0)</f>
        <v>0</v>
      </c>
      <c r="BG207" s="11">
        <f>VLOOKUP($A:$A,'7-Türkiye Çeyrek Yıllar İhracat'!$A:$G,5,0)</f>
        <v>90</v>
      </c>
      <c r="BH207" s="12">
        <f>VLOOKUP($A:$A,'7-Türkiye Çeyrek Yıllar İhracat'!$A:$G,6,0)</f>
        <v>273</v>
      </c>
      <c r="BI207" s="12">
        <f>VLOOKUP($A:$A,'7-Türkiye Çeyrek Yıllar İhracat'!$A:$G,7,0)</f>
        <v>100</v>
      </c>
      <c r="BJ207" s="11">
        <f>VLOOKUP($A:$A,'8-Türkiye Yıllar İhracat Birim '!$A:$H,2,0)</f>
        <v>0</v>
      </c>
      <c r="BK207" s="11">
        <f>VLOOKUP($A:$A,'8-Türkiye Yıllar İhracat Birim '!$A:$H,3,0)</f>
        <v>0</v>
      </c>
      <c r="BL207" s="11">
        <f>VLOOKUP($A:$A,'8-Türkiye Yıllar İhracat Birim '!$A:$H,4,0)</f>
        <v>2429</v>
      </c>
      <c r="BM207" s="11">
        <f>VLOOKUP($A:$A,'8-Türkiye Yıllar İhracat Birim '!$A:$H,5,0)</f>
        <v>0</v>
      </c>
      <c r="BN207" s="11">
        <f>VLOOKUP($A:$A,'8-Türkiye Yıllar İhracat Birim '!$A:$H,6,0)</f>
        <v>0</v>
      </c>
      <c r="BO207" s="11">
        <f>VLOOKUP($A:$A,'8-Türkiye Yıllar İhracat Birim '!$A:$H,7,0)</f>
        <v>0</v>
      </c>
      <c r="BP207" s="12">
        <f>VLOOKUP($A:$A,'8-Türkiye Yıllar İhracat Birim '!$A:$H,8,0)</f>
        <v>0</v>
      </c>
      <c r="BQ207" s="2">
        <f>VLOOKUP($A:$A,'9-Dünya Yıllar İthaları Birim F'!$A:$N,2,0)</f>
        <v>2618</v>
      </c>
      <c r="BR207" s="2" t="str">
        <f>VLOOKUP($A:$A,'9-Dünya Yıllar İthaları Birim F'!$A:$N,3,0)</f>
        <v>US Dollar/Tons</v>
      </c>
      <c r="BS207" s="2">
        <f>VLOOKUP($A:$A,'9-Dünya Yıllar İthaları Birim F'!$A:$N,4,0)</f>
        <v>2588</v>
      </c>
      <c r="BT207" s="2" t="str">
        <f>VLOOKUP($A:$A,'9-Dünya Yıllar İthaları Birim F'!$A:$N,5,0)</f>
        <v>US Dollar/Tons</v>
      </c>
      <c r="BU207" s="2">
        <f>VLOOKUP($A:$A,'9-Dünya Yıllar İthaları Birim F'!$A:$N,6,0)</f>
        <v>3040</v>
      </c>
      <c r="BV207" s="2" t="str">
        <f>VLOOKUP($A:$A,'9-Dünya Yıllar İthaları Birim F'!$A:$N,7,0)</f>
        <v>US Dollar/Tons</v>
      </c>
      <c r="BW207" s="2">
        <f>VLOOKUP($A:$A,'9-Dünya Yıllar İthaları Birim F'!$A:$N,8,0)</f>
        <v>3313</v>
      </c>
      <c r="BX207" s="2" t="str">
        <f>VLOOKUP($A:$A,'9-Dünya Yıllar İthaları Birim F'!$A:$N,9,0)</f>
        <v>US Dollar/Tons</v>
      </c>
      <c r="BY207" s="2">
        <f>VLOOKUP($A:$A,'9-Dünya Yıllar İthaları Birim F'!$A:$N,10,0)</f>
        <v>0</v>
      </c>
      <c r="BZ207" s="2">
        <f>VLOOKUP($A:$A,'9-Dünya Yıllar İthaları Birim F'!$A:$N,11,0)</f>
        <v>0</v>
      </c>
      <c r="CA207" s="2">
        <f>VLOOKUP($A:$A,'9-Dünya Yıllar İthaları Birim F'!$A:$N,12,0)</f>
        <v>0</v>
      </c>
      <c r="CB207" s="2">
        <f>VLOOKUP($A:$A,'9-Dünya Yıllar İthaları Birim F'!$A:$N,13,0)</f>
        <v>0</v>
      </c>
      <c r="CC207" s="2">
        <f>VLOOKUP($A:$A,'9-Dünya Yıllar İthaları Birim F'!$A:$N,14,0)</f>
        <v>0</v>
      </c>
    </row>
    <row r="208" spans="1:81" x14ac:dyDescent="0.3">
      <c r="A208" s="8" t="s">
        <v>217</v>
      </c>
      <c r="B208" s="9"/>
      <c r="C208" s="9"/>
      <c r="D208" s="9"/>
      <c r="E208" s="13">
        <v>3</v>
      </c>
      <c r="F208" s="49"/>
      <c r="G208" s="49">
        <f t="shared" si="6"/>
        <v>-100</v>
      </c>
      <c r="H208" s="49">
        <f t="shared" si="7"/>
        <v>0</v>
      </c>
      <c r="I208" s="11" t="e">
        <f>VLOOKUP($A:$A,'2-Dünya Çeyrek Yıllar İthalatı'!$A:$G,2,0)</f>
        <v>#N/A</v>
      </c>
      <c r="J208" s="11" t="e">
        <f>VLOOKUP($A:$A,'2-Dünya Çeyrek Yıllar İthalatı'!$A:$G,3,0)</f>
        <v>#N/A</v>
      </c>
      <c r="K208" s="11" t="e">
        <f>VLOOKUP($A:$A,'2-Dünya Çeyrek Yıllar İthalatı'!$A:$G,4,0)</f>
        <v>#N/A</v>
      </c>
      <c r="L208" s="11" t="e">
        <f>VLOOKUP($A:$A,'2-Dünya Çeyrek Yıllar İthalatı'!$A:$G,5,0)</f>
        <v>#N/A</v>
      </c>
      <c r="M208" s="12" t="e">
        <f>VLOOKUP($A:$A,'2-Dünya Çeyrek Yıllar İthalatı'!$A:$G,6,0)</f>
        <v>#N/A</v>
      </c>
      <c r="N208" s="12" t="e">
        <f>VLOOKUP($A:$A,'2-Dünya Çeyrek Yıllar İthalatı'!$A:$G,7,0)</f>
        <v>#N/A</v>
      </c>
      <c r="O208" s="8" t="e">
        <f>VLOOKUP($A:$A,'3-Türkiye İhracat Göstergeleri'!$A:$P,2,0)</f>
        <v>#N/A</v>
      </c>
      <c r="P208" s="27" t="e">
        <f>VLOOKUP($A:$A,'3-Türkiye İhracat Göstergeleri'!$A:$P,3,0)</f>
        <v>#N/A</v>
      </c>
      <c r="Q208" s="27" t="e">
        <f>VLOOKUP($A:$A,'3-Türkiye İhracat Göstergeleri'!$A:$P,4,0)</f>
        <v>#N/A</v>
      </c>
      <c r="R208" s="27" t="e">
        <f>VLOOKUP($A:$A,'3-Türkiye İhracat Göstergeleri'!$A:$P,5,0)</f>
        <v>#N/A</v>
      </c>
      <c r="S208" s="27" t="e">
        <f>VLOOKUP($A:$A,'3-Türkiye İhracat Göstergeleri'!$A:$P,6,0)</f>
        <v>#N/A</v>
      </c>
      <c r="T208" s="27" t="e">
        <f>VLOOKUP($A:$A,'3-Türkiye İhracat Göstergeleri'!$A:$P,7,0)</f>
        <v>#N/A</v>
      </c>
      <c r="U208" s="27" t="e">
        <f>VLOOKUP($A:$A,'3-Türkiye İhracat Göstergeleri'!$A:$P,8,0)</f>
        <v>#N/A</v>
      </c>
      <c r="V208" s="27" t="e">
        <f>VLOOKUP($A:$A,'3-Türkiye İhracat Göstergeleri'!$A:$P,9,0)</f>
        <v>#N/A</v>
      </c>
      <c r="W208" s="27" t="e">
        <f>VLOOKUP($A:$A,'3-Türkiye İhracat Göstergeleri'!$A:$P,10,0)</f>
        <v>#N/A</v>
      </c>
      <c r="X208" s="27" t="e">
        <f>VLOOKUP($A:$A,'3-Türkiye İhracat Göstergeleri'!$A:$P,11,0)</f>
        <v>#N/A</v>
      </c>
      <c r="Y208" s="27" t="e">
        <f>VLOOKUP($A:$A,'3-Türkiye İhracat Göstergeleri'!$A:$P,12,0)</f>
        <v>#N/A</v>
      </c>
      <c r="Z208" s="27" t="e">
        <f>VLOOKUP($A:$A,'3-Türkiye İhracat Göstergeleri'!$A:$P,13,0)</f>
        <v>#N/A</v>
      </c>
      <c r="AA208" s="27" t="e">
        <f>VLOOKUP($A:$A,'3-Türkiye İhracat Göstergeleri'!$A:$P,14,0)</f>
        <v>#N/A</v>
      </c>
      <c r="AB208" s="27" t="e">
        <f>VLOOKUP($A:$A,'3-Türkiye İhracat Göstergeleri'!$A:$P,15,0)</f>
        <v>#N/A</v>
      </c>
      <c r="AC208" s="27" t="e">
        <f>VLOOKUP($A:$A,'3-Türkiye İhracat Göstergeleri'!$A:$P,16,0)</f>
        <v>#N/A</v>
      </c>
      <c r="AD208" s="25" t="e">
        <f>VLOOKUP($A:$A,'4-Dünya İthalat Göstergeleri'!$A:$M,2,0)</f>
        <v>#N/A</v>
      </c>
      <c r="AE208" s="29" t="e">
        <f>VLOOKUP($A:$A,'4-Dünya İthalat Göstergeleri'!$A:$M,3,0)</f>
        <v>#N/A</v>
      </c>
      <c r="AF208" s="26" t="e">
        <f>VLOOKUP($A:$A,'4-Dünya İthalat Göstergeleri'!$A:$M,4,0)</f>
        <v>#N/A</v>
      </c>
      <c r="AG208" s="26" t="e">
        <f>VLOOKUP($A:$A,'4-Dünya İthalat Göstergeleri'!$A:$M,5,0)</f>
        <v>#N/A</v>
      </c>
      <c r="AH208" s="26" t="e">
        <f>VLOOKUP($A:$A,'4-Dünya İthalat Göstergeleri'!$A:$M,6,0)</f>
        <v>#N/A</v>
      </c>
      <c r="AI208" s="25" t="e">
        <f>VLOOKUP($A:$A,'4-Dünya İthalat Göstergeleri'!$A:$M,7,0)</f>
        <v>#N/A</v>
      </c>
      <c r="AJ208" s="25" t="e">
        <f>VLOOKUP($A:$A,'4-Dünya İthalat Göstergeleri'!$A:$M,8,0)</f>
        <v>#N/A</v>
      </c>
      <c r="AK208" s="25" t="e">
        <f>VLOOKUP($A:$A,'4-Dünya İthalat Göstergeleri'!$A:$M,9,0)</f>
        <v>#N/A</v>
      </c>
      <c r="AL208" s="25" t="e">
        <f>VLOOKUP($A:$A,'4-Dünya İthalat Göstergeleri'!$A:$M,10,0)</f>
        <v>#N/A</v>
      </c>
      <c r="AM208" s="25" t="e">
        <f>VLOOKUP($A:$A,'4-Dünya İthalat Göstergeleri'!$A:$M,11,0)</f>
        <v>#N/A</v>
      </c>
      <c r="AN208" s="25" t="e">
        <f>VLOOKUP($A:$A,'4-Dünya İthalat Göstergeleri'!$A:$M,12,0)</f>
        <v>#N/A</v>
      </c>
      <c r="AO208" s="25" t="e">
        <f>VLOOKUP($A:$A,'4-Dünya İthalat Göstergeleri'!$A:$M,13,0)</f>
        <v>#N/A</v>
      </c>
      <c r="AP208" s="11" t="e">
        <f>VLOOKUP($A:$A,'5-Dünya Yıllar İhracatı'!$A:$H,2,0)</f>
        <v>#N/A</v>
      </c>
      <c r="AQ208" s="11" t="e">
        <f>VLOOKUP($A:$A,'5-Dünya Yıllar İhracatı'!$A:$H,3,0)</f>
        <v>#N/A</v>
      </c>
      <c r="AR208" s="11" t="e">
        <f>VLOOKUP($A:$A,'5-Dünya Yıllar İhracatı'!$A:$H,4,0)</f>
        <v>#N/A</v>
      </c>
      <c r="AS208" s="11" t="e">
        <f>VLOOKUP($A:$A,'5-Dünya Yıllar İhracatı'!$A:$H,5,0)</f>
        <v>#N/A</v>
      </c>
      <c r="AT208" s="12" t="e">
        <f>VLOOKUP($A:$A,'5-Dünya Yıllar İhracatı'!$A:$H,6,0)</f>
        <v>#N/A</v>
      </c>
      <c r="AU208" s="12" t="e">
        <f>VLOOKUP($A:$A,'5-Dünya Yıllar İhracatı'!$A:$H,7,0)</f>
        <v>#N/A</v>
      </c>
      <c r="AV208" s="12" t="e">
        <f>VLOOKUP($A:$A,'5-Dünya Yıllar İhracatı'!$A:$H,8,0)</f>
        <v>#N/A</v>
      </c>
      <c r="AW208" s="9" t="e">
        <f>VLOOKUP($A:$A,'6-Türkiye Yıllar İhracatı'!$A:$H,2,0)</f>
        <v>#N/A</v>
      </c>
      <c r="AX208" s="9" t="e">
        <f>VLOOKUP($A:$A,'6-Türkiye Yıllar İhracatı'!$A:$H,3,0)</f>
        <v>#N/A</v>
      </c>
      <c r="AY208" s="9" t="e">
        <f>VLOOKUP($A:$A,'6-Türkiye Yıllar İhracatı'!$A:$H,4,0)</f>
        <v>#N/A</v>
      </c>
      <c r="AZ208" s="9" t="e">
        <f>VLOOKUP($A:$A,'6-Türkiye Yıllar İhracatı'!$A:$H,5,0)</f>
        <v>#N/A</v>
      </c>
      <c r="BA208" s="10" t="e">
        <f>VLOOKUP($A:$A,'6-Türkiye Yıllar İhracatı'!$A:$H,6,0)</f>
        <v>#N/A</v>
      </c>
      <c r="BB208" s="9" t="e">
        <f>VLOOKUP($A:$A,'6-Türkiye Yıllar İhracatı'!$A:$H,7,0)</f>
        <v>#N/A</v>
      </c>
      <c r="BC208" s="10" t="e">
        <f>VLOOKUP($A:$A,'6-Türkiye Yıllar İhracatı'!$A:$H,8,0)</f>
        <v>#N/A</v>
      </c>
      <c r="BD208" s="9" t="e">
        <f>VLOOKUP($A:$A,'7-Türkiye Çeyrek Yıllar İhracat'!$A:$G,2,0)</f>
        <v>#N/A</v>
      </c>
      <c r="BE208" s="9" t="e">
        <f>VLOOKUP($A:$A,'7-Türkiye Çeyrek Yıllar İhracat'!$A:$G,3,0)</f>
        <v>#N/A</v>
      </c>
      <c r="BF208" s="9" t="e">
        <f>VLOOKUP($A:$A,'7-Türkiye Çeyrek Yıllar İhracat'!$A:$G,4,0)</f>
        <v>#N/A</v>
      </c>
      <c r="BG208" s="9" t="e">
        <f>VLOOKUP($A:$A,'7-Türkiye Çeyrek Yıllar İhracat'!$A:$G,5,0)</f>
        <v>#N/A</v>
      </c>
      <c r="BH208" s="10" t="e">
        <f>VLOOKUP($A:$A,'7-Türkiye Çeyrek Yıllar İhracat'!$A:$G,6,0)</f>
        <v>#N/A</v>
      </c>
      <c r="BI208" s="12" t="e">
        <f>VLOOKUP($A:$A,'7-Türkiye Çeyrek Yıllar İhracat'!$A:$G,7,0)</f>
        <v>#N/A</v>
      </c>
      <c r="BJ208" s="9" t="e">
        <f>VLOOKUP($A:$A,'8-Türkiye Yıllar İhracat Birim '!$A:$H,2,0)</f>
        <v>#N/A</v>
      </c>
      <c r="BK208" s="9" t="e">
        <f>VLOOKUP($A:$A,'8-Türkiye Yıllar İhracat Birim '!$A:$H,3,0)</f>
        <v>#N/A</v>
      </c>
      <c r="BL208" s="9" t="e">
        <f>VLOOKUP($A:$A,'8-Türkiye Yıllar İhracat Birim '!$A:$H,4,0)</f>
        <v>#N/A</v>
      </c>
      <c r="BM208" s="9" t="e">
        <f>VLOOKUP($A:$A,'8-Türkiye Yıllar İhracat Birim '!$A:$H,5,0)</f>
        <v>#N/A</v>
      </c>
      <c r="BN208" s="9" t="e">
        <f>VLOOKUP($A:$A,'8-Türkiye Yıllar İhracat Birim '!$A:$H,6,0)</f>
        <v>#N/A</v>
      </c>
      <c r="BO208" s="9" t="e">
        <f>VLOOKUP($A:$A,'8-Türkiye Yıllar İhracat Birim '!$A:$H,7,0)</f>
        <v>#N/A</v>
      </c>
      <c r="BP208" s="10" t="e">
        <f>VLOOKUP($A:$A,'8-Türkiye Yıllar İhracat Birim '!$A:$H,8,0)</f>
        <v>#N/A</v>
      </c>
      <c r="BQ208" s="2">
        <f>VLOOKUP($A:$A,'9-Dünya Yıllar İthaları Birim F'!$A:$N,2,0)</f>
        <v>0</v>
      </c>
      <c r="BR208" s="2">
        <f>VLOOKUP($A:$A,'9-Dünya Yıllar İthaları Birim F'!$A:$N,3,0)</f>
        <v>0</v>
      </c>
      <c r="BS208" s="2">
        <f>VLOOKUP($A:$A,'9-Dünya Yıllar İthaları Birim F'!$A:$N,4,0)</f>
        <v>0</v>
      </c>
      <c r="BT208" s="2">
        <f>VLOOKUP($A:$A,'9-Dünya Yıllar İthaları Birim F'!$A:$N,5,0)</f>
        <v>0</v>
      </c>
      <c r="BU208" s="2">
        <f>VLOOKUP($A:$A,'9-Dünya Yıllar İthaları Birim F'!$A:$N,6,0)</f>
        <v>0</v>
      </c>
      <c r="BV208" s="2">
        <f>VLOOKUP($A:$A,'9-Dünya Yıllar İthaları Birim F'!$A:$N,7,0)</f>
        <v>0</v>
      </c>
      <c r="BW208" s="2">
        <f>VLOOKUP($A:$A,'9-Dünya Yıllar İthaları Birim F'!$A:$N,8,0)</f>
        <v>0</v>
      </c>
      <c r="BX208" s="2" t="str">
        <f>VLOOKUP($A:$A,'9-Dünya Yıllar İthaları Birim F'!$A:$N,9,0)</f>
        <v>US Dollar/Tons</v>
      </c>
      <c r="BY208" s="2">
        <f>VLOOKUP($A:$A,'9-Dünya Yıllar İthaları Birim F'!$A:$N,10,0)</f>
        <v>0</v>
      </c>
      <c r="BZ208" s="2">
        <f>VLOOKUP($A:$A,'9-Dünya Yıllar İthaları Birim F'!$A:$N,11,0)</f>
        <v>0</v>
      </c>
      <c r="CA208" s="2">
        <f>VLOOKUP($A:$A,'9-Dünya Yıllar İthaları Birim F'!$A:$N,12,0)</f>
        <v>0</v>
      </c>
      <c r="CB208" s="2">
        <f>VLOOKUP($A:$A,'9-Dünya Yıllar İthaları Birim F'!$A:$N,13,0)</f>
        <v>0</v>
      </c>
      <c r="CC208" s="2">
        <f>VLOOKUP($A:$A,'9-Dünya Yıllar İthaları Birim F'!$A:$N,14,0)</f>
        <v>0</v>
      </c>
    </row>
    <row r="209" spans="1:81" x14ac:dyDescent="0.3">
      <c r="A209" s="6" t="s">
        <v>218</v>
      </c>
      <c r="B209" s="14">
        <v>6</v>
      </c>
      <c r="C209" s="11"/>
      <c r="D209" s="14">
        <v>6</v>
      </c>
      <c r="E209" s="11"/>
      <c r="F209" s="50"/>
      <c r="G209" s="50">
        <v>0</v>
      </c>
      <c r="H209" s="50">
        <f t="shared" si="7"/>
        <v>0</v>
      </c>
      <c r="I209" s="9" t="e">
        <f>VLOOKUP($A:$A,'2-Dünya Çeyrek Yıllar İthalatı'!$A:$G,2,0)</f>
        <v>#N/A</v>
      </c>
      <c r="J209" s="9" t="e">
        <f>VLOOKUP($A:$A,'2-Dünya Çeyrek Yıllar İthalatı'!$A:$G,3,0)</f>
        <v>#N/A</v>
      </c>
      <c r="K209" s="9" t="e">
        <f>VLOOKUP($A:$A,'2-Dünya Çeyrek Yıllar İthalatı'!$A:$G,4,0)</f>
        <v>#N/A</v>
      </c>
      <c r="L209" s="9" t="e">
        <f>VLOOKUP($A:$A,'2-Dünya Çeyrek Yıllar İthalatı'!$A:$G,5,0)</f>
        <v>#N/A</v>
      </c>
      <c r="M209" s="10" t="e">
        <f>VLOOKUP($A:$A,'2-Dünya Çeyrek Yıllar İthalatı'!$A:$G,6,0)</f>
        <v>#N/A</v>
      </c>
      <c r="N209" s="10" t="e">
        <f>VLOOKUP($A:$A,'2-Dünya Çeyrek Yıllar İthalatı'!$A:$G,7,0)</f>
        <v>#N/A</v>
      </c>
      <c r="O209" s="6" t="e">
        <f>VLOOKUP($A:$A,'3-Türkiye İhracat Göstergeleri'!$A:$P,2,0)</f>
        <v>#N/A</v>
      </c>
      <c r="P209" s="25" t="e">
        <f>VLOOKUP($A:$A,'3-Türkiye İhracat Göstergeleri'!$A:$P,3,0)</f>
        <v>#N/A</v>
      </c>
      <c r="Q209" s="25" t="e">
        <f>VLOOKUP($A:$A,'3-Türkiye İhracat Göstergeleri'!$A:$P,4,0)</f>
        <v>#N/A</v>
      </c>
      <c r="R209" s="25" t="e">
        <f>VLOOKUP($A:$A,'3-Türkiye İhracat Göstergeleri'!$A:$P,5,0)</f>
        <v>#N/A</v>
      </c>
      <c r="S209" s="25" t="e">
        <f>VLOOKUP($A:$A,'3-Türkiye İhracat Göstergeleri'!$A:$P,6,0)</f>
        <v>#N/A</v>
      </c>
      <c r="T209" s="25" t="e">
        <f>VLOOKUP($A:$A,'3-Türkiye İhracat Göstergeleri'!$A:$P,7,0)</f>
        <v>#N/A</v>
      </c>
      <c r="U209" s="25" t="e">
        <f>VLOOKUP($A:$A,'3-Türkiye İhracat Göstergeleri'!$A:$P,8,0)</f>
        <v>#N/A</v>
      </c>
      <c r="V209" s="25" t="e">
        <f>VLOOKUP($A:$A,'3-Türkiye İhracat Göstergeleri'!$A:$P,9,0)</f>
        <v>#N/A</v>
      </c>
      <c r="W209" s="25" t="e">
        <f>VLOOKUP($A:$A,'3-Türkiye İhracat Göstergeleri'!$A:$P,10,0)</f>
        <v>#N/A</v>
      </c>
      <c r="X209" s="25" t="e">
        <f>VLOOKUP($A:$A,'3-Türkiye İhracat Göstergeleri'!$A:$P,11,0)</f>
        <v>#N/A</v>
      </c>
      <c r="Y209" s="25" t="e">
        <f>VLOOKUP($A:$A,'3-Türkiye İhracat Göstergeleri'!$A:$P,12,0)</f>
        <v>#N/A</v>
      </c>
      <c r="Z209" s="25" t="e">
        <f>VLOOKUP($A:$A,'3-Türkiye İhracat Göstergeleri'!$A:$P,13,0)</f>
        <v>#N/A</v>
      </c>
      <c r="AA209" s="25" t="e">
        <f>VLOOKUP($A:$A,'3-Türkiye İhracat Göstergeleri'!$A:$P,14,0)</f>
        <v>#N/A</v>
      </c>
      <c r="AB209" s="25" t="e">
        <f>VLOOKUP($A:$A,'3-Türkiye İhracat Göstergeleri'!$A:$P,15,0)</f>
        <v>#N/A</v>
      </c>
      <c r="AC209" s="25" t="e">
        <f>VLOOKUP($A:$A,'3-Türkiye İhracat Göstergeleri'!$A:$P,16,0)</f>
        <v>#N/A</v>
      </c>
      <c r="AD209" s="38" t="e">
        <f>VLOOKUP($A:$A,'4-Dünya İthalat Göstergeleri'!$A:$M,2,0)</f>
        <v>#N/A</v>
      </c>
      <c r="AE209" s="28" t="e">
        <f>VLOOKUP($A:$A,'4-Dünya İthalat Göstergeleri'!$A:$M,3,0)</f>
        <v>#N/A</v>
      </c>
      <c r="AF209" s="38" t="e">
        <f>VLOOKUP($A:$A,'4-Dünya İthalat Göstergeleri'!$A:$M,4,0)</f>
        <v>#N/A</v>
      </c>
      <c r="AG209" s="38" t="e">
        <f>VLOOKUP($A:$A,'4-Dünya İthalat Göstergeleri'!$A:$M,5,0)</f>
        <v>#N/A</v>
      </c>
      <c r="AH209" s="38" t="e">
        <f>VLOOKUP($A:$A,'4-Dünya İthalat Göstergeleri'!$A:$M,6,0)</f>
        <v>#N/A</v>
      </c>
      <c r="AI209" s="38" t="e">
        <f>VLOOKUP($A:$A,'4-Dünya İthalat Göstergeleri'!$A:$M,7,0)</f>
        <v>#N/A</v>
      </c>
      <c r="AJ209" s="38" t="e">
        <f>VLOOKUP($A:$A,'4-Dünya İthalat Göstergeleri'!$A:$M,8,0)</f>
        <v>#N/A</v>
      </c>
      <c r="AK209" s="38" t="e">
        <f>VLOOKUP($A:$A,'4-Dünya İthalat Göstergeleri'!$A:$M,9,0)</f>
        <v>#N/A</v>
      </c>
      <c r="AL209" s="38" t="e">
        <f>VLOOKUP($A:$A,'4-Dünya İthalat Göstergeleri'!$A:$M,10,0)</f>
        <v>#N/A</v>
      </c>
      <c r="AM209" s="38" t="e">
        <f>VLOOKUP($A:$A,'4-Dünya İthalat Göstergeleri'!$A:$M,11,0)</f>
        <v>#N/A</v>
      </c>
      <c r="AN209" s="38" t="e">
        <f>VLOOKUP($A:$A,'4-Dünya İthalat Göstergeleri'!$A:$M,12,0)</f>
        <v>#N/A</v>
      </c>
      <c r="AO209" s="38" t="e">
        <f>VLOOKUP($A:$A,'4-Dünya İthalat Göstergeleri'!$A:$M,13,0)</f>
        <v>#N/A</v>
      </c>
      <c r="AP209" s="9" t="e">
        <f>VLOOKUP($A:$A,'5-Dünya Yıllar İhracatı'!$A:$H,2,0)</f>
        <v>#N/A</v>
      </c>
      <c r="AQ209" s="9" t="e">
        <f>VLOOKUP($A:$A,'5-Dünya Yıllar İhracatı'!$A:$H,3,0)</f>
        <v>#N/A</v>
      </c>
      <c r="AR209" s="9" t="e">
        <f>VLOOKUP($A:$A,'5-Dünya Yıllar İhracatı'!$A:$H,4,0)</f>
        <v>#N/A</v>
      </c>
      <c r="AS209" s="9" t="e">
        <f>VLOOKUP($A:$A,'5-Dünya Yıllar İhracatı'!$A:$H,5,0)</f>
        <v>#N/A</v>
      </c>
      <c r="AT209" s="10" t="e">
        <f>VLOOKUP($A:$A,'5-Dünya Yıllar İhracatı'!$A:$H,6,0)</f>
        <v>#N/A</v>
      </c>
      <c r="AU209" s="10" t="e">
        <f>VLOOKUP($A:$A,'5-Dünya Yıllar İhracatı'!$A:$H,7,0)</f>
        <v>#N/A</v>
      </c>
      <c r="AV209" s="10" t="e">
        <f>VLOOKUP($A:$A,'5-Dünya Yıllar İhracatı'!$A:$H,8,0)</f>
        <v>#N/A</v>
      </c>
      <c r="AW209" s="11" t="e">
        <f>VLOOKUP($A:$A,'6-Türkiye Yıllar İhracatı'!$A:$H,2,0)</f>
        <v>#N/A</v>
      </c>
      <c r="AX209" s="11" t="e">
        <f>VLOOKUP($A:$A,'6-Türkiye Yıllar İhracatı'!$A:$H,3,0)</f>
        <v>#N/A</v>
      </c>
      <c r="AY209" s="11" t="e">
        <f>VLOOKUP($A:$A,'6-Türkiye Yıllar İhracatı'!$A:$H,4,0)</f>
        <v>#N/A</v>
      </c>
      <c r="AZ209" s="11" t="e">
        <f>VLOOKUP($A:$A,'6-Türkiye Yıllar İhracatı'!$A:$H,5,0)</f>
        <v>#N/A</v>
      </c>
      <c r="BA209" s="12" t="e">
        <f>VLOOKUP($A:$A,'6-Türkiye Yıllar İhracatı'!$A:$H,6,0)</f>
        <v>#N/A</v>
      </c>
      <c r="BB209" s="11" t="e">
        <f>VLOOKUP($A:$A,'6-Türkiye Yıllar İhracatı'!$A:$H,7,0)</f>
        <v>#N/A</v>
      </c>
      <c r="BC209" s="12" t="e">
        <f>VLOOKUP($A:$A,'6-Türkiye Yıllar İhracatı'!$A:$H,8,0)</f>
        <v>#N/A</v>
      </c>
      <c r="BD209" s="11" t="e">
        <f>VLOOKUP($A:$A,'7-Türkiye Çeyrek Yıllar İhracat'!$A:$G,2,0)</f>
        <v>#N/A</v>
      </c>
      <c r="BE209" s="11" t="e">
        <f>VLOOKUP($A:$A,'7-Türkiye Çeyrek Yıllar İhracat'!$A:$G,3,0)</f>
        <v>#N/A</v>
      </c>
      <c r="BF209" s="11" t="e">
        <f>VLOOKUP($A:$A,'7-Türkiye Çeyrek Yıllar İhracat'!$A:$G,4,0)</f>
        <v>#N/A</v>
      </c>
      <c r="BG209" s="11" t="e">
        <f>VLOOKUP($A:$A,'7-Türkiye Çeyrek Yıllar İhracat'!$A:$G,5,0)</f>
        <v>#N/A</v>
      </c>
      <c r="BH209" s="12" t="e">
        <f>VLOOKUP($A:$A,'7-Türkiye Çeyrek Yıllar İhracat'!$A:$G,6,0)</f>
        <v>#N/A</v>
      </c>
      <c r="BI209" s="12" t="e">
        <f>VLOOKUP($A:$A,'7-Türkiye Çeyrek Yıllar İhracat'!$A:$G,7,0)</f>
        <v>#N/A</v>
      </c>
      <c r="BJ209" s="11" t="e">
        <f>VLOOKUP($A:$A,'8-Türkiye Yıllar İhracat Birim '!$A:$H,2,0)</f>
        <v>#N/A</v>
      </c>
      <c r="BK209" s="11" t="e">
        <f>VLOOKUP($A:$A,'8-Türkiye Yıllar İhracat Birim '!$A:$H,3,0)</f>
        <v>#N/A</v>
      </c>
      <c r="BL209" s="11" t="e">
        <f>VLOOKUP($A:$A,'8-Türkiye Yıllar İhracat Birim '!$A:$H,4,0)</f>
        <v>#N/A</v>
      </c>
      <c r="BM209" s="11" t="e">
        <f>VLOOKUP($A:$A,'8-Türkiye Yıllar İhracat Birim '!$A:$H,5,0)</f>
        <v>#N/A</v>
      </c>
      <c r="BN209" s="11" t="e">
        <f>VLOOKUP($A:$A,'8-Türkiye Yıllar İhracat Birim '!$A:$H,6,0)</f>
        <v>#N/A</v>
      </c>
      <c r="BO209" s="11" t="e">
        <f>VLOOKUP($A:$A,'8-Türkiye Yıllar İhracat Birim '!$A:$H,7,0)</f>
        <v>#N/A</v>
      </c>
      <c r="BP209" s="12" t="e">
        <f>VLOOKUP($A:$A,'8-Türkiye Yıllar İhracat Birim '!$A:$H,8,0)</f>
        <v>#N/A</v>
      </c>
      <c r="BQ209" s="2">
        <f>VLOOKUP($A:$A,'9-Dünya Yıllar İthaları Birim F'!$A:$N,2,0)</f>
        <v>0</v>
      </c>
      <c r="BR209" s="2" t="str">
        <f>VLOOKUP($A:$A,'9-Dünya Yıllar İthaları Birim F'!$A:$N,3,0)</f>
        <v>US Dollar/Tons</v>
      </c>
      <c r="BS209" s="2">
        <f>VLOOKUP($A:$A,'9-Dünya Yıllar İthaları Birim F'!$A:$N,4,0)</f>
        <v>0</v>
      </c>
      <c r="BT209" s="2">
        <f>VLOOKUP($A:$A,'9-Dünya Yıllar İthaları Birim F'!$A:$N,5,0)</f>
        <v>0</v>
      </c>
      <c r="BU209" s="2">
        <f>VLOOKUP($A:$A,'9-Dünya Yıllar İthaları Birim F'!$A:$N,6,0)</f>
        <v>0</v>
      </c>
      <c r="BV209" s="2" t="str">
        <f>VLOOKUP($A:$A,'9-Dünya Yıllar İthaları Birim F'!$A:$N,7,0)</f>
        <v>US Dollar/Tons</v>
      </c>
      <c r="BW209" s="2">
        <f>VLOOKUP($A:$A,'9-Dünya Yıllar İthaları Birim F'!$A:$N,8,0)</f>
        <v>0</v>
      </c>
      <c r="BX209" s="2">
        <f>VLOOKUP($A:$A,'9-Dünya Yıllar İthaları Birim F'!$A:$N,9,0)</f>
        <v>0</v>
      </c>
      <c r="BY209" s="2">
        <f>VLOOKUP($A:$A,'9-Dünya Yıllar İthaları Birim F'!$A:$N,10,0)</f>
        <v>0</v>
      </c>
      <c r="BZ209" s="2">
        <f>VLOOKUP($A:$A,'9-Dünya Yıllar İthaları Birim F'!$A:$N,11,0)</f>
        <v>0</v>
      </c>
      <c r="CA209" s="2">
        <f>VLOOKUP($A:$A,'9-Dünya Yıllar İthaları Birim F'!$A:$N,12,0)</f>
        <v>0</v>
      </c>
      <c r="CB209" s="2">
        <f>VLOOKUP($A:$A,'9-Dünya Yıllar İthaları Birim F'!$A:$N,13,0)</f>
        <v>0</v>
      </c>
      <c r="CC209" s="2">
        <f>VLOOKUP($A:$A,'9-Dünya Yıllar İthaları Birim F'!$A:$N,14,0)</f>
        <v>0</v>
      </c>
    </row>
    <row r="210" spans="1:81" x14ac:dyDescent="0.3">
      <c r="A210" s="8" t="s">
        <v>219</v>
      </c>
      <c r="B210" s="9"/>
      <c r="C210" s="9"/>
      <c r="D210" s="9"/>
      <c r="E210" s="13">
        <v>75</v>
      </c>
      <c r="F210" s="49"/>
      <c r="G210" s="49">
        <f t="shared" si="6"/>
        <v>-100</v>
      </c>
      <c r="H210" s="49">
        <f t="shared" si="7"/>
        <v>0</v>
      </c>
      <c r="I210" s="11" t="e">
        <f>VLOOKUP($A:$A,'2-Dünya Çeyrek Yıllar İthalatı'!$A:$G,2,0)</f>
        <v>#N/A</v>
      </c>
      <c r="J210" s="11" t="e">
        <f>VLOOKUP($A:$A,'2-Dünya Çeyrek Yıllar İthalatı'!$A:$G,3,0)</f>
        <v>#N/A</v>
      </c>
      <c r="K210" s="11" t="e">
        <f>VLOOKUP($A:$A,'2-Dünya Çeyrek Yıllar İthalatı'!$A:$G,4,0)</f>
        <v>#N/A</v>
      </c>
      <c r="L210" s="11" t="e">
        <f>VLOOKUP($A:$A,'2-Dünya Çeyrek Yıllar İthalatı'!$A:$G,5,0)</f>
        <v>#N/A</v>
      </c>
      <c r="M210" s="12" t="e">
        <f>VLOOKUP($A:$A,'2-Dünya Çeyrek Yıllar İthalatı'!$A:$G,6,0)</f>
        <v>#N/A</v>
      </c>
      <c r="N210" s="12" t="e">
        <f>VLOOKUP($A:$A,'2-Dünya Çeyrek Yıllar İthalatı'!$A:$G,7,0)</f>
        <v>#N/A</v>
      </c>
      <c r="O210" s="8" t="e">
        <f>VLOOKUP($A:$A,'3-Türkiye İhracat Göstergeleri'!$A:$P,2,0)</f>
        <v>#N/A</v>
      </c>
      <c r="P210" s="27" t="e">
        <f>VLOOKUP($A:$A,'3-Türkiye İhracat Göstergeleri'!$A:$P,3,0)</f>
        <v>#N/A</v>
      </c>
      <c r="Q210" s="27" t="e">
        <f>VLOOKUP($A:$A,'3-Türkiye İhracat Göstergeleri'!$A:$P,4,0)</f>
        <v>#N/A</v>
      </c>
      <c r="R210" s="27" t="e">
        <f>VLOOKUP($A:$A,'3-Türkiye İhracat Göstergeleri'!$A:$P,5,0)</f>
        <v>#N/A</v>
      </c>
      <c r="S210" s="27" t="e">
        <f>VLOOKUP($A:$A,'3-Türkiye İhracat Göstergeleri'!$A:$P,6,0)</f>
        <v>#N/A</v>
      </c>
      <c r="T210" s="27" t="e">
        <f>VLOOKUP($A:$A,'3-Türkiye İhracat Göstergeleri'!$A:$P,7,0)</f>
        <v>#N/A</v>
      </c>
      <c r="U210" s="27" t="e">
        <f>VLOOKUP($A:$A,'3-Türkiye İhracat Göstergeleri'!$A:$P,8,0)</f>
        <v>#N/A</v>
      </c>
      <c r="V210" s="27" t="e">
        <f>VLOOKUP($A:$A,'3-Türkiye İhracat Göstergeleri'!$A:$P,9,0)</f>
        <v>#N/A</v>
      </c>
      <c r="W210" s="27" t="e">
        <f>VLOOKUP($A:$A,'3-Türkiye İhracat Göstergeleri'!$A:$P,10,0)</f>
        <v>#N/A</v>
      </c>
      <c r="X210" s="27" t="e">
        <f>VLOOKUP($A:$A,'3-Türkiye İhracat Göstergeleri'!$A:$P,11,0)</f>
        <v>#N/A</v>
      </c>
      <c r="Y210" s="27" t="e">
        <f>VLOOKUP($A:$A,'3-Türkiye İhracat Göstergeleri'!$A:$P,12,0)</f>
        <v>#N/A</v>
      </c>
      <c r="Z210" s="27" t="e">
        <f>VLOOKUP($A:$A,'3-Türkiye İhracat Göstergeleri'!$A:$P,13,0)</f>
        <v>#N/A</v>
      </c>
      <c r="AA210" s="27" t="e">
        <f>VLOOKUP($A:$A,'3-Türkiye İhracat Göstergeleri'!$A:$P,14,0)</f>
        <v>#N/A</v>
      </c>
      <c r="AB210" s="27" t="e">
        <f>VLOOKUP($A:$A,'3-Türkiye İhracat Göstergeleri'!$A:$P,15,0)</f>
        <v>#N/A</v>
      </c>
      <c r="AC210" s="27" t="e">
        <f>VLOOKUP($A:$A,'3-Türkiye İhracat Göstergeleri'!$A:$P,16,0)</f>
        <v>#N/A</v>
      </c>
      <c r="AD210" s="25" t="e">
        <f>VLOOKUP($A:$A,'4-Dünya İthalat Göstergeleri'!$A:$M,2,0)</f>
        <v>#N/A</v>
      </c>
      <c r="AE210" s="25" t="e">
        <f>VLOOKUP($A:$A,'4-Dünya İthalat Göstergeleri'!$A:$M,3,0)</f>
        <v>#N/A</v>
      </c>
      <c r="AF210" s="26" t="e">
        <f>VLOOKUP($A:$A,'4-Dünya İthalat Göstergeleri'!$A:$M,4,0)</f>
        <v>#N/A</v>
      </c>
      <c r="AG210" s="26" t="e">
        <f>VLOOKUP($A:$A,'4-Dünya İthalat Göstergeleri'!$A:$M,5,0)</f>
        <v>#N/A</v>
      </c>
      <c r="AH210" s="26" t="e">
        <f>VLOOKUP($A:$A,'4-Dünya İthalat Göstergeleri'!$A:$M,6,0)</f>
        <v>#N/A</v>
      </c>
      <c r="AI210" s="25" t="e">
        <f>VLOOKUP($A:$A,'4-Dünya İthalat Göstergeleri'!$A:$M,7,0)</f>
        <v>#N/A</v>
      </c>
      <c r="AJ210" s="25" t="e">
        <f>VLOOKUP($A:$A,'4-Dünya İthalat Göstergeleri'!$A:$M,8,0)</f>
        <v>#N/A</v>
      </c>
      <c r="AK210" s="25" t="e">
        <f>VLOOKUP($A:$A,'4-Dünya İthalat Göstergeleri'!$A:$M,9,0)</f>
        <v>#N/A</v>
      </c>
      <c r="AL210" s="25" t="e">
        <f>VLOOKUP($A:$A,'4-Dünya İthalat Göstergeleri'!$A:$M,10,0)</f>
        <v>#N/A</v>
      </c>
      <c r="AM210" s="25" t="e">
        <f>VLOOKUP($A:$A,'4-Dünya İthalat Göstergeleri'!$A:$M,11,0)</f>
        <v>#N/A</v>
      </c>
      <c r="AN210" s="25" t="e">
        <f>VLOOKUP($A:$A,'4-Dünya İthalat Göstergeleri'!$A:$M,12,0)</f>
        <v>#N/A</v>
      </c>
      <c r="AO210" s="25" t="e">
        <f>VLOOKUP($A:$A,'4-Dünya İthalat Göstergeleri'!$A:$M,13,0)</f>
        <v>#N/A</v>
      </c>
      <c r="AP210" s="11" t="e">
        <f>VLOOKUP($A:$A,'5-Dünya Yıllar İhracatı'!$A:$H,2,0)</f>
        <v>#N/A</v>
      </c>
      <c r="AQ210" s="11" t="e">
        <f>VLOOKUP($A:$A,'5-Dünya Yıllar İhracatı'!$A:$H,3,0)</f>
        <v>#N/A</v>
      </c>
      <c r="AR210" s="11" t="e">
        <f>VLOOKUP($A:$A,'5-Dünya Yıllar İhracatı'!$A:$H,4,0)</f>
        <v>#N/A</v>
      </c>
      <c r="AS210" s="11" t="e">
        <f>VLOOKUP($A:$A,'5-Dünya Yıllar İhracatı'!$A:$H,5,0)</f>
        <v>#N/A</v>
      </c>
      <c r="AT210" s="12" t="e">
        <f>VLOOKUP($A:$A,'5-Dünya Yıllar İhracatı'!$A:$H,6,0)</f>
        <v>#N/A</v>
      </c>
      <c r="AU210" s="12" t="e">
        <f>VLOOKUP($A:$A,'5-Dünya Yıllar İhracatı'!$A:$H,7,0)</f>
        <v>#N/A</v>
      </c>
      <c r="AV210" s="12" t="e">
        <f>VLOOKUP($A:$A,'5-Dünya Yıllar İhracatı'!$A:$H,8,0)</f>
        <v>#N/A</v>
      </c>
      <c r="AW210" s="9" t="e">
        <f>VLOOKUP($A:$A,'6-Türkiye Yıllar İhracatı'!$A:$H,2,0)</f>
        <v>#N/A</v>
      </c>
      <c r="AX210" s="9" t="e">
        <f>VLOOKUP($A:$A,'6-Türkiye Yıllar İhracatı'!$A:$H,3,0)</f>
        <v>#N/A</v>
      </c>
      <c r="AY210" s="9" t="e">
        <f>VLOOKUP($A:$A,'6-Türkiye Yıllar İhracatı'!$A:$H,4,0)</f>
        <v>#N/A</v>
      </c>
      <c r="AZ210" s="9" t="e">
        <f>VLOOKUP($A:$A,'6-Türkiye Yıllar İhracatı'!$A:$H,5,0)</f>
        <v>#N/A</v>
      </c>
      <c r="BA210" s="10" t="e">
        <f>VLOOKUP($A:$A,'6-Türkiye Yıllar İhracatı'!$A:$H,6,0)</f>
        <v>#N/A</v>
      </c>
      <c r="BB210" s="9" t="e">
        <f>VLOOKUP($A:$A,'6-Türkiye Yıllar İhracatı'!$A:$H,7,0)</f>
        <v>#N/A</v>
      </c>
      <c r="BC210" s="10" t="e">
        <f>VLOOKUP($A:$A,'6-Türkiye Yıllar İhracatı'!$A:$H,8,0)</f>
        <v>#N/A</v>
      </c>
      <c r="BD210" s="9" t="e">
        <f>VLOOKUP($A:$A,'7-Türkiye Çeyrek Yıllar İhracat'!$A:$G,2,0)</f>
        <v>#N/A</v>
      </c>
      <c r="BE210" s="9" t="e">
        <f>VLOOKUP($A:$A,'7-Türkiye Çeyrek Yıllar İhracat'!$A:$G,3,0)</f>
        <v>#N/A</v>
      </c>
      <c r="BF210" s="9" t="e">
        <f>VLOOKUP($A:$A,'7-Türkiye Çeyrek Yıllar İhracat'!$A:$G,4,0)</f>
        <v>#N/A</v>
      </c>
      <c r="BG210" s="9" t="e">
        <f>VLOOKUP($A:$A,'7-Türkiye Çeyrek Yıllar İhracat'!$A:$G,5,0)</f>
        <v>#N/A</v>
      </c>
      <c r="BH210" s="10" t="e">
        <f>VLOOKUP($A:$A,'7-Türkiye Çeyrek Yıllar İhracat'!$A:$G,6,0)</f>
        <v>#N/A</v>
      </c>
      <c r="BI210" s="12" t="e">
        <f>VLOOKUP($A:$A,'7-Türkiye Çeyrek Yıllar İhracat'!$A:$G,7,0)</f>
        <v>#N/A</v>
      </c>
      <c r="BJ210" s="9" t="e">
        <f>VLOOKUP($A:$A,'8-Türkiye Yıllar İhracat Birim '!$A:$H,2,0)</f>
        <v>#N/A</v>
      </c>
      <c r="BK210" s="9" t="e">
        <f>VLOOKUP($A:$A,'8-Türkiye Yıllar İhracat Birim '!$A:$H,3,0)</f>
        <v>#N/A</v>
      </c>
      <c r="BL210" s="9" t="e">
        <f>VLOOKUP($A:$A,'8-Türkiye Yıllar İhracat Birim '!$A:$H,4,0)</f>
        <v>#N/A</v>
      </c>
      <c r="BM210" s="9" t="e">
        <f>VLOOKUP($A:$A,'8-Türkiye Yıllar İhracat Birim '!$A:$H,5,0)</f>
        <v>#N/A</v>
      </c>
      <c r="BN210" s="9" t="e">
        <f>VLOOKUP($A:$A,'8-Türkiye Yıllar İhracat Birim '!$A:$H,6,0)</f>
        <v>#N/A</v>
      </c>
      <c r="BO210" s="9" t="e">
        <f>VLOOKUP($A:$A,'8-Türkiye Yıllar İhracat Birim '!$A:$H,7,0)</f>
        <v>#N/A</v>
      </c>
      <c r="BP210" s="10" t="e">
        <f>VLOOKUP($A:$A,'8-Türkiye Yıllar İhracat Birim '!$A:$H,8,0)</f>
        <v>#N/A</v>
      </c>
      <c r="BQ210" s="2">
        <f>VLOOKUP($A:$A,'9-Dünya Yıllar İthaları Birim F'!$A:$N,2,0)</f>
        <v>0</v>
      </c>
      <c r="BR210" s="2">
        <f>VLOOKUP($A:$A,'9-Dünya Yıllar İthaları Birim F'!$A:$N,3,0)</f>
        <v>0</v>
      </c>
      <c r="BS210" s="2">
        <f>VLOOKUP($A:$A,'9-Dünya Yıllar İthaları Birim F'!$A:$N,4,0)</f>
        <v>0</v>
      </c>
      <c r="BT210" s="2">
        <f>VLOOKUP($A:$A,'9-Dünya Yıllar İthaları Birim F'!$A:$N,5,0)</f>
        <v>0</v>
      </c>
      <c r="BU210" s="2">
        <f>VLOOKUP($A:$A,'9-Dünya Yıllar İthaları Birim F'!$A:$N,6,0)</f>
        <v>0</v>
      </c>
      <c r="BV210" s="2">
        <f>VLOOKUP($A:$A,'9-Dünya Yıllar İthaları Birim F'!$A:$N,7,0)</f>
        <v>0</v>
      </c>
      <c r="BW210" s="2">
        <f>VLOOKUP($A:$A,'9-Dünya Yıllar İthaları Birim F'!$A:$N,8,0)</f>
        <v>3750</v>
      </c>
      <c r="BX210" s="2" t="str">
        <f>VLOOKUP($A:$A,'9-Dünya Yıllar İthaları Birim F'!$A:$N,9,0)</f>
        <v>US Dollar/Tons</v>
      </c>
      <c r="BY210" s="2">
        <f>VLOOKUP($A:$A,'9-Dünya Yıllar İthaları Birim F'!$A:$N,10,0)</f>
        <v>0</v>
      </c>
      <c r="BZ210" s="2">
        <f>VLOOKUP($A:$A,'9-Dünya Yıllar İthaları Birim F'!$A:$N,11,0)</f>
        <v>0</v>
      </c>
      <c r="CA210" s="2">
        <f>VLOOKUP($A:$A,'9-Dünya Yıllar İthaları Birim F'!$A:$N,12,0)</f>
        <v>0</v>
      </c>
      <c r="CB210" s="2">
        <f>VLOOKUP($A:$A,'9-Dünya Yıllar İthaları Birim F'!$A:$N,13,0)</f>
        <v>0</v>
      </c>
      <c r="CC210" s="2">
        <f>VLOOKUP($A:$A,'9-Dünya Yıllar İthaları Birim F'!$A:$N,14,0)</f>
        <v>0</v>
      </c>
    </row>
    <row r="211" spans="1:81" x14ac:dyDescent="0.3">
      <c r="A211" s="15" t="s">
        <v>220</v>
      </c>
      <c r="B211" s="16"/>
      <c r="C211" s="14">
        <v>11</v>
      </c>
      <c r="D211" s="16"/>
      <c r="E211" s="16"/>
      <c r="F211" s="53"/>
      <c r="G211" s="53">
        <v>0</v>
      </c>
      <c r="H211" s="53">
        <f t="shared" si="7"/>
        <v>0</v>
      </c>
      <c r="I211" s="9" t="e">
        <f>VLOOKUP($A:$A,'2-Dünya Çeyrek Yıllar İthalatı'!$A:$G,2,0)</f>
        <v>#N/A</v>
      </c>
      <c r="J211" s="9" t="e">
        <f>VLOOKUP($A:$A,'2-Dünya Çeyrek Yıllar İthalatı'!$A:$G,3,0)</f>
        <v>#N/A</v>
      </c>
      <c r="K211" s="9" t="e">
        <f>VLOOKUP($A:$A,'2-Dünya Çeyrek Yıllar İthalatı'!$A:$G,4,0)</f>
        <v>#N/A</v>
      </c>
      <c r="L211" s="9" t="e">
        <f>VLOOKUP($A:$A,'2-Dünya Çeyrek Yıllar İthalatı'!$A:$G,5,0)</f>
        <v>#N/A</v>
      </c>
      <c r="M211" s="10" t="e">
        <f>VLOOKUP($A:$A,'2-Dünya Çeyrek Yıllar İthalatı'!$A:$G,6,0)</f>
        <v>#N/A</v>
      </c>
      <c r="N211" s="10" t="e">
        <f>VLOOKUP($A:$A,'2-Dünya Çeyrek Yıllar İthalatı'!$A:$G,7,0)</f>
        <v>#N/A</v>
      </c>
      <c r="O211" s="6" t="e">
        <f>VLOOKUP($A:$A,'3-Türkiye İhracat Göstergeleri'!$A:$P,2,0)</f>
        <v>#N/A</v>
      </c>
      <c r="P211" s="25" t="e">
        <f>VLOOKUP($A:$A,'3-Türkiye İhracat Göstergeleri'!$A:$P,3,0)</f>
        <v>#N/A</v>
      </c>
      <c r="Q211" s="25" t="e">
        <f>VLOOKUP($A:$A,'3-Türkiye İhracat Göstergeleri'!$A:$P,4,0)</f>
        <v>#N/A</v>
      </c>
      <c r="R211" s="25" t="e">
        <f>VLOOKUP($A:$A,'3-Türkiye İhracat Göstergeleri'!$A:$P,5,0)</f>
        <v>#N/A</v>
      </c>
      <c r="S211" s="25" t="e">
        <f>VLOOKUP($A:$A,'3-Türkiye İhracat Göstergeleri'!$A:$P,6,0)</f>
        <v>#N/A</v>
      </c>
      <c r="T211" s="25" t="e">
        <f>VLOOKUP($A:$A,'3-Türkiye İhracat Göstergeleri'!$A:$P,7,0)</f>
        <v>#N/A</v>
      </c>
      <c r="U211" s="25" t="e">
        <f>VLOOKUP($A:$A,'3-Türkiye İhracat Göstergeleri'!$A:$P,8,0)</f>
        <v>#N/A</v>
      </c>
      <c r="V211" s="25" t="e">
        <f>VLOOKUP($A:$A,'3-Türkiye İhracat Göstergeleri'!$A:$P,9,0)</f>
        <v>#N/A</v>
      </c>
      <c r="W211" s="25" t="e">
        <f>VLOOKUP($A:$A,'3-Türkiye İhracat Göstergeleri'!$A:$P,10,0)</f>
        <v>#N/A</v>
      </c>
      <c r="X211" s="25" t="e">
        <f>VLOOKUP($A:$A,'3-Türkiye İhracat Göstergeleri'!$A:$P,11,0)</f>
        <v>#N/A</v>
      </c>
      <c r="Y211" s="25" t="e">
        <f>VLOOKUP($A:$A,'3-Türkiye İhracat Göstergeleri'!$A:$P,12,0)</f>
        <v>#N/A</v>
      </c>
      <c r="Z211" s="25" t="e">
        <f>VLOOKUP($A:$A,'3-Türkiye İhracat Göstergeleri'!$A:$P,13,0)</f>
        <v>#N/A</v>
      </c>
      <c r="AA211" s="25" t="e">
        <f>VLOOKUP($A:$A,'3-Türkiye İhracat Göstergeleri'!$A:$P,14,0)</f>
        <v>#N/A</v>
      </c>
      <c r="AB211" s="25" t="e">
        <f>VLOOKUP($A:$A,'3-Türkiye İhracat Göstergeleri'!$A:$P,15,0)</f>
        <v>#N/A</v>
      </c>
      <c r="AC211" s="25" t="e">
        <f>VLOOKUP($A:$A,'3-Türkiye İhracat Göstergeleri'!$A:$P,16,0)</f>
        <v>#N/A</v>
      </c>
      <c r="AD211" s="27" t="e">
        <f>VLOOKUP($A:$A,'4-Dünya İthalat Göstergeleri'!$A:$M,2,0)</f>
        <v>#N/A</v>
      </c>
      <c r="AE211" s="28" t="e">
        <f>VLOOKUP($A:$A,'4-Dünya İthalat Göstergeleri'!$A:$M,3,0)</f>
        <v>#N/A</v>
      </c>
      <c r="AF211" s="27" t="e">
        <f>VLOOKUP($A:$A,'4-Dünya İthalat Göstergeleri'!$A:$M,4,0)</f>
        <v>#N/A</v>
      </c>
      <c r="AG211" s="27" t="e">
        <f>VLOOKUP($A:$A,'4-Dünya İthalat Göstergeleri'!$A:$M,5,0)</f>
        <v>#N/A</v>
      </c>
      <c r="AH211" s="27" t="e">
        <f>VLOOKUP($A:$A,'4-Dünya İthalat Göstergeleri'!$A:$M,6,0)</f>
        <v>#N/A</v>
      </c>
      <c r="AI211" s="27" t="e">
        <f>VLOOKUP($A:$A,'4-Dünya İthalat Göstergeleri'!$A:$M,7,0)</f>
        <v>#N/A</v>
      </c>
      <c r="AJ211" s="27" t="e">
        <f>VLOOKUP($A:$A,'4-Dünya İthalat Göstergeleri'!$A:$M,8,0)</f>
        <v>#N/A</v>
      </c>
      <c r="AK211" s="27" t="e">
        <f>VLOOKUP($A:$A,'4-Dünya İthalat Göstergeleri'!$A:$M,9,0)</f>
        <v>#N/A</v>
      </c>
      <c r="AL211" s="27" t="e">
        <f>VLOOKUP($A:$A,'4-Dünya İthalat Göstergeleri'!$A:$M,10,0)</f>
        <v>#N/A</v>
      </c>
      <c r="AM211" s="27" t="e">
        <f>VLOOKUP($A:$A,'4-Dünya İthalat Göstergeleri'!$A:$M,11,0)</f>
        <v>#N/A</v>
      </c>
      <c r="AN211" s="27" t="e">
        <f>VLOOKUP($A:$A,'4-Dünya İthalat Göstergeleri'!$A:$M,12,0)</f>
        <v>#N/A</v>
      </c>
      <c r="AO211" s="27" t="e">
        <f>VLOOKUP($A:$A,'4-Dünya İthalat Göstergeleri'!$A:$M,13,0)</f>
        <v>#N/A</v>
      </c>
      <c r="AP211" s="9" t="e">
        <f>VLOOKUP($A:$A,'5-Dünya Yıllar İhracatı'!$A:$H,2,0)</f>
        <v>#N/A</v>
      </c>
      <c r="AQ211" s="9" t="e">
        <f>VLOOKUP($A:$A,'5-Dünya Yıllar İhracatı'!$A:$H,3,0)</f>
        <v>#N/A</v>
      </c>
      <c r="AR211" s="9" t="e">
        <f>VLOOKUP($A:$A,'5-Dünya Yıllar İhracatı'!$A:$H,4,0)</f>
        <v>#N/A</v>
      </c>
      <c r="AS211" s="9" t="e">
        <f>VLOOKUP($A:$A,'5-Dünya Yıllar İhracatı'!$A:$H,5,0)</f>
        <v>#N/A</v>
      </c>
      <c r="AT211" s="10" t="e">
        <f>VLOOKUP($A:$A,'5-Dünya Yıllar İhracatı'!$A:$H,6,0)</f>
        <v>#N/A</v>
      </c>
      <c r="AU211" s="10" t="e">
        <f>VLOOKUP($A:$A,'5-Dünya Yıllar İhracatı'!$A:$H,7,0)</f>
        <v>#N/A</v>
      </c>
      <c r="AV211" s="10" t="e">
        <f>VLOOKUP($A:$A,'5-Dünya Yıllar İhracatı'!$A:$H,8,0)</f>
        <v>#N/A</v>
      </c>
      <c r="AW211" s="11" t="e">
        <f>VLOOKUP($A:$A,'6-Türkiye Yıllar İhracatı'!$A:$H,2,0)</f>
        <v>#N/A</v>
      </c>
      <c r="AX211" s="11" t="e">
        <f>VLOOKUP($A:$A,'6-Türkiye Yıllar İhracatı'!$A:$H,3,0)</f>
        <v>#N/A</v>
      </c>
      <c r="AY211" s="11" t="e">
        <f>VLOOKUP($A:$A,'6-Türkiye Yıllar İhracatı'!$A:$H,4,0)</f>
        <v>#N/A</v>
      </c>
      <c r="AZ211" s="11" t="e">
        <f>VLOOKUP($A:$A,'6-Türkiye Yıllar İhracatı'!$A:$H,5,0)</f>
        <v>#N/A</v>
      </c>
      <c r="BA211" s="12" t="e">
        <f>VLOOKUP($A:$A,'6-Türkiye Yıllar İhracatı'!$A:$H,6,0)</f>
        <v>#N/A</v>
      </c>
      <c r="BB211" s="11" t="e">
        <f>VLOOKUP($A:$A,'6-Türkiye Yıllar İhracatı'!$A:$H,7,0)</f>
        <v>#N/A</v>
      </c>
      <c r="BC211" s="12" t="e">
        <f>VLOOKUP($A:$A,'6-Türkiye Yıllar İhracatı'!$A:$H,8,0)</f>
        <v>#N/A</v>
      </c>
      <c r="BD211" s="11" t="e">
        <f>VLOOKUP($A:$A,'7-Türkiye Çeyrek Yıllar İhracat'!$A:$G,2,0)</f>
        <v>#N/A</v>
      </c>
      <c r="BE211" s="11" t="e">
        <f>VLOOKUP($A:$A,'7-Türkiye Çeyrek Yıllar İhracat'!$A:$G,3,0)</f>
        <v>#N/A</v>
      </c>
      <c r="BF211" s="11" t="e">
        <f>VLOOKUP($A:$A,'7-Türkiye Çeyrek Yıllar İhracat'!$A:$G,4,0)</f>
        <v>#N/A</v>
      </c>
      <c r="BG211" s="11" t="e">
        <f>VLOOKUP($A:$A,'7-Türkiye Çeyrek Yıllar İhracat'!$A:$G,5,0)</f>
        <v>#N/A</v>
      </c>
      <c r="BH211" s="12" t="e">
        <f>VLOOKUP($A:$A,'7-Türkiye Çeyrek Yıllar İhracat'!$A:$G,6,0)</f>
        <v>#N/A</v>
      </c>
      <c r="BI211" s="12" t="e">
        <f>VLOOKUP($A:$A,'7-Türkiye Çeyrek Yıllar İhracat'!$A:$G,7,0)</f>
        <v>#N/A</v>
      </c>
      <c r="BJ211" s="11" t="e">
        <f>VLOOKUP($A:$A,'8-Türkiye Yıllar İhracat Birim '!$A:$H,2,0)</f>
        <v>#N/A</v>
      </c>
      <c r="BK211" s="11" t="e">
        <f>VLOOKUP($A:$A,'8-Türkiye Yıllar İhracat Birim '!$A:$H,3,0)</f>
        <v>#N/A</v>
      </c>
      <c r="BL211" s="11" t="e">
        <f>VLOOKUP($A:$A,'8-Türkiye Yıllar İhracat Birim '!$A:$H,4,0)</f>
        <v>#N/A</v>
      </c>
      <c r="BM211" s="11" t="e">
        <f>VLOOKUP($A:$A,'8-Türkiye Yıllar İhracat Birim '!$A:$H,5,0)</f>
        <v>#N/A</v>
      </c>
      <c r="BN211" s="11" t="e">
        <f>VLOOKUP($A:$A,'8-Türkiye Yıllar İhracat Birim '!$A:$H,6,0)</f>
        <v>#N/A</v>
      </c>
      <c r="BO211" s="11" t="e">
        <f>VLOOKUP($A:$A,'8-Türkiye Yıllar İhracat Birim '!$A:$H,7,0)</f>
        <v>#N/A</v>
      </c>
      <c r="BP211" s="12" t="e">
        <f>VLOOKUP($A:$A,'8-Türkiye Yıllar İhracat Birim '!$A:$H,8,0)</f>
        <v>#N/A</v>
      </c>
      <c r="BQ211" s="2">
        <f>VLOOKUP($A:$A,'9-Dünya Yıllar İthaları Birim F'!$A:$N,2,0)</f>
        <v>0</v>
      </c>
      <c r="BR211" s="2">
        <f>VLOOKUP($A:$A,'9-Dünya Yıllar İthaları Birim F'!$A:$N,3,0)</f>
        <v>0</v>
      </c>
      <c r="BS211" s="2">
        <f>VLOOKUP($A:$A,'9-Dünya Yıllar İthaları Birim F'!$A:$N,4,0)</f>
        <v>0</v>
      </c>
      <c r="BT211" s="2" t="str">
        <f>VLOOKUP($A:$A,'9-Dünya Yıllar İthaları Birim F'!$A:$N,5,0)</f>
        <v>US Dollar/Tons</v>
      </c>
      <c r="BU211" s="2">
        <f>VLOOKUP($A:$A,'9-Dünya Yıllar İthaları Birim F'!$A:$N,6,0)</f>
        <v>0</v>
      </c>
      <c r="BV211" s="2">
        <f>VLOOKUP($A:$A,'9-Dünya Yıllar İthaları Birim F'!$A:$N,7,0)</f>
        <v>0</v>
      </c>
      <c r="BW211" s="2">
        <f>VLOOKUP($A:$A,'9-Dünya Yıllar İthaları Birim F'!$A:$N,8,0)</f>
        <v>0</v>
      </c>
      <c r="BX211" s="2">
        <f>VLOOKUP($A:$A,'9-Dünya Yıllar İthaları Birim F'!$A:$N,9,0)</f>
        <v>0</v>
      </c>
      <c r="BY211" s="2">
        <f>VLOOKUP($A:$A,'9-Dünya Yıllar İthaları Birim F'!$A:$N,10,0)</f>
        <v>0</v>
      </c>
      <c r="BZ211" s="2">
        <f>VLOOKUP($A:$A,'9-Dünya Yıllar İthaları Birim F'!$A:$N,11,0)</f>
        <v>0</v>
      </c>
      <c r="CA211" s="2">
        <f>VLOOKUP($A:$A,'9-Dünya Yıllar İthaları Birim F'!$A:$N,12,0)</f>
        <v>0</v>
      </c>
      <c r="CB211" s="2">
        <f>VLOOKUP($A:$A,'9-Dünya Yıllar İthaları Birim F'!$A:$N,13,0)</f>
        <v>0</v>
      </c>
      <c r="CC211" s="2">
        <f>VLOOKUP($A:$A,'9-Dünya Yıllar İthaları Birim F'!$A:$N,14,0)</f>
        <v>0</v>
      </c>
    </row>
  </sheetData>
  <mergeCells count="9">
    <mergeCell ref="BQ1:CC1"/>
    <mergeCell ref="AD1:AO1"/>
    <mergeCell ref="AP1:AV1"/>
    <mergeCell ref="AW1:BC1"/>
    <mergeCell ref="B1:H1"/>
    <mergeCell ref="I1:N1"/>
    <mergeCell ref="O1:AC1"/>
    <mergeCell ref="BD1:BI1"/>
    <mergeCell ref="BJ1:B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0408-D60E-4538-9C48-097D847BEC23}">
  <sheetPr>
    <tabColor theme="5" tint="0.39997558519241921"/>
  </sheetPr>
  <dimension ref="A1:F223"/>
  <sheetViews>
    <sheetView showGridLines="0" workbookViewId="0">
      <selection activeCell="F15" sqref="F15"/>
    </sheetView>
  </sheetViews>
  <sheetFormatPr defaultRowHeight="14.4" x14ac:dyDescent="0.3"/>
  <cols>
    <col min="1" max="1" width="35.5546875" style="2" bestFit="1" customWidth="1"/>
    <col min="2" max="6" width="15.109375" style="2" bestFit="1" customWidth="1"/>
    <col min="7" max="16384" width="8.88671875" style="2"/>
  </cols>
  <sheetData>
    <row r="1" spans="1:6" x14ac:dyDescent="0.3">
      <c r="A1" s="68" t="s">
        <v>0</v>
      </c>
      <c r="B1" s="68"/>
      <c r="C1" s="68"/>
      <c r="D1" s="68"/>
      <c r="E1" s="68"/>
      <c r="F1" s="68"/>
    </row>
    <row r="2" spans="1:6" x14ac:dyDescent="0.3">
      <c r="A2" s="69" t="s">
        <v>1</v>
      </c>
      <c r="B2" s="69"/>
      <c r="C2" s="69"/>
      <c r="D2" s="69"/>
      <c r="E2" s="69"/>
      <c r="F2" s="69"/>
    </row>
    <row r="3" spans="1:6" x14ac:dyDescent="0.3">
      <c r="A3" s="1"/>
    </row>
    <row r="4" spans="1:6" ht="27.6" x14ac:dyDescent="0.3">
      <c r="A4" s="18" t="s">
        <v>2</v>
      </c>
    </row>
    <row r="5" spans="1:6" ht="27.6" x14ac:dyDescent="0.3">
      <c r="A5" s="18" t="s">
        <v>3</v>
      </c>
    </row>
    <row r="6" spans="1:6" ht="27.6" x14ac:dyDescent="0.3">
      <c r="A6" s="18" t="s">
        <v>4</v>
      </c>
    </row>
    <row r="7" spans="1:6" x14ac:dyDescent="0.3">
      <c r="A7" s="1"/>
    </row>
    <row r="8" spans="1:6" x14ac:dyDescent="0.3">
      <c r="A8" s="1"/>
    </row>
    <row r="9" spans="1:6" x14ac:dyDescent="0.3">
      <c r="A9" s="1"/>
    </row>
    <row r="10" spans="1:6" x14ac:dyDescent="0.3">
      <c r="A10" s="1"/>
    </row>
    <row r="11" spans="1:6" x14ac:dyDescent="0.3">
      <c r="A11" s="1"/>
    </row>
    <row r="12" spans="1:6" x14ac:dyDescent="0.3">
      <c r="A12" s="18" t="s">
        <v>5</v>
      </c>
    </row>
    <row r="13" spans="1:6" x14ac:dyDescent="0.3">
      <c r="A13" s="1"/>
    </row>
    <row r="14" spans="1:6" x14ac:dyDescent="0.3">
      <c r="A14" s="3" t="s">
        <v>6</v>
      </c>
      <c r="B14" s="4" t="s">
        <v>7</v>
      </c>
      <c r="C14" s="4" t="s">
        <v>8</v>
      </c>
      <c r="D14" s="4" t="s">
        <v>9</v>
      </c>
      <c r="E14" s="4" t="s">
        <v>10</v>
      </c>
      <c r="F14" s="5" t="s">
        <v>11</v>
      </c>
    </row>
    <row r="15" spans="1:6" x14ac:dyDescent="0.3">
      <c r="A15" s="6" t="s">
        <v>12</v>
      </c>
      <c r="B15" s="7">
        <v>1205202</v>
      </c>
      <c r="C15" s="7">
        <v>1220755</v>
      </c>
      <c r="D15" s="7">
        <v>1652763</v>
      </c>
      <c r="E15" s="7">
        <v>1630435</v>
      </c>
      <c r="F15" s="7">
        <v>1255290</v>
      </c>
    </row>
    <row r="16" spans="1:6" x14ac:dyDescent="0.3">
      <c r="A16" s="8" t="s">
        <v>13</v>
      </c>
      <c r="B16" s="9">
        <v>321478</v>
      </c>
      <c r="C16" s="9">
        <v>322605</v>
      </c>
      <c r="D16" s="9">
        <v>449286</v>
      </c>
      <c r="E16" s="9">
        <v>542173</v>
      </c>
      <c r="F16" s="10">
        <v>375485</v>
      </c>
    </row>
    <row r="17" spans="1:6" x14ac:dyDescent="0.3">
      <c r="A17" s="6" t="s">
        <v>14</v>
      </c>
      <c r="B17" s="11">
        <v>63244</v>
      </c>
      <c r="C17" s="11">
        <v>62745</v>
      </c>
      <c r="D17" s="11">
        <v>98532</v>
      </c>
      <c r="E17" s="11">
        <v>69556</v>
      </c>
      <c r="F17" s="12">
        <v>64752</v>
      </c>
    </row>
    <row r="18" spans="1:6" x14ac:dyDescent="0.3">
      <c r="A18" s="8" t="s">
        <v>15</v>
      </c>
      <c r="B18" s="9">
        <v>36758</v>
      </c>
      <c r="C18" s="9">
        <v>48564</v>
      </c>
      <c r="D18" s="9">
        <v>60141</v>
      </c>
      <c r="E18" s="9">
        <v>64977</v>
      </c>
      <c r="F18" s="10">
        <v>42385</v>
      </c>
    </row>
    <row r="19" spans="1:6" x14ac:dyDescent="0.3">
      <c r="A19" s="6" t="s">
        <v>16</v>
      </c>
      <c r="B19" s="11">
        <v>41772</v>
      </c>
      <c r="C19" s="11">
        <v>40316</v>
      </c>
      <c r="D19" s="11">
        <v>59412</v>
      </c>
      <c r="E19" s="11">
        <v>52265</v>
      </c>
      <c r="F19" s="12">
        <v>39121</v>
      </c>
    </row>
    <row r="20" spans="1:6" x14ac:dyDescent="0.3">
      <c r="A20" s="8" t="s">
        <v>17</v>
      </c>
      <c r="B20" s="9">
        <v>39135</v>
      </c>
      <c r="C20" s="9">
        <v>36918</v>
      </c>
      <c r="D20" s="9">
        <v>50478</v>
      </c>
      <c r="E20" s="9">
        <v>47081</v>
      </c>
      <c r="F20" s="10">
        <v>36784</v>
      </c>
    </row>
    <row r="21" spans="1:6" x14ac:dyDescent="0.3">
      <c r="A21" s="6" t="s">
        <v>18</v>
      </c>
      <c r="B21" s="11">
        <v>32466</v>
      </c>
      <c r="C21" s="11">
        <v>33109</v>
      </c>
      <c r="D21" s="11">
        <v>48583</v>
      </c>
      <c r="E21" s="11">
        <v>39758</v>
      </c>
      <c r="F21" s="12">
        <v>36319</v>
      </c>
    </row>
    <row r="22" spans="1:6" x14ac:dyDescent="0.3">
      <c r="A22" s="8" t="s">
        <v>19</v>
      </c>
      <c r="B22" s="9">
        <v>31952</v>
      </c>
      <c r="C22" s="9">
        <v>27464</v>
      </c>
      <c r="D22" s="9">
        <v>44004</v>
      </c>
      <c r="E22" s="9">
        <v>55973</v>
      </c>
      <c r="F22" s="10">
        <v>35567</v>
      </c>
    </row>
    <row r="23" spans="1:6" x14ac:dyDescent="0.3">
      <c r="A23" s="6" t="s">
        <v>20</v>
      </c>
      <c r="B23" s="11">
        <v>46595</v>
      </c>
      <c r="C23" s="11">
        <v>39747</v>
      </c>
      <c r="D23" s="11">
        <v>62263</v>
      </c>
      <c r="E23" s="11">
        <v>44484</v>
      </c>
      <c r="F23" s="12">
        <v>33835</v>
      </c>
    </row>
    <row r="24" spans="1:6" x14ac:dyDescent="0.3">
      <c r="A24" s="8" t="s">
        <v>21</v>
      </c>
      <c r="B24" s="9">
        <v>32088</v>
      </c>
      <c r="C24" s="9">
        <v>34734</v>
      </c>
      <c r="D24" s="9">
        <v>38757</v>
      </c>
      <c r="E24" s="9">
        <v>36665</v>
      </c>
      <c r="F24" s="10">
        <v>33413</v>
      </c>
    </row>
    <row r="25" spans="1:6" x14ac:dyDescent="0.3">
      <c r="A25" s="6" t="s">
        <v>22</v>
      </c>
      <c r="B25" s="11">
        <v>36739</v>
      </c>
      <c r="C25" s="11">
        <v>30160</v>
      </c>
      <c r="D25" s="11">
        <v>44300</v>
      </c>
      <c r="E25" s="11">
        <v>29947</v>
      </c>
      <c r="F25" s="12">
        <v>29303</v>
      </c>
    </row>
    <row r="26" spans="1:6" x14ac:dyDescent="0.3">
      <c r="A26" s="8" t="s">
        <v>23</v>
      </c>
      <c r="B26" s="9">
        <v>32622</v>
      </c>
      <c r="C26" s="9">
        <v>31439</v>
      </c>
      <c r="D26" s="9">
        <v>46506</v>
      </c>
      <c r="E26" s="9">
        <v>40862</v>
      </c>
      <c r="F26" s="10">
        <v>29244</v>
      </c>
    </row>
    <row r="27" spans="1:6" x14ac:dyDescent="0.3">
      <c r="A27" s="6" t="s">
        <v>24</v>
      </c>
      <c r="B27" s="11">
        <v>26355</v>
      </c>
      <c r="C27" s="11">
        <v>30665</v>
      </c>
      <c r="D27" s="11">
        <v>30121</v>
      </c>
      <c r="E27" s="11">
        <v>29002</v>
      </c>
      <c r="F27" s="12">
        <v>23687</v>
      </c>
    </row>
    <row r="28" spans="1:6" x14ac:dyDescent="0.3">
      <c r="A28" s="8" t="s">
        <v>25</v>
      </c>
      <c r="B28" s="9">
        <v>4250</v>
      </c>
      <c r="C28" s="9">
        <v>6356</v>
      </c>
      <c r="D28" s="9">
        <v>42469</v>
      </c>
      <c r="E28" s="9">
        <v>55734</v>
      </c>
      <c r="F28" s="10">
        <v>21894</v>
      </c>
    </row>
    <row r="29" spans="1:6" x14ac:dyDescent="0.3">
      <c r="A29" s="6" t="s">
        <v>26</v>
      </c>
      <c r="B29" s="11">
        <v>17342</v>
      </c>
      <c r="C29" s="11">
        <v>14109</v>
      </c>
      <c r="D29" s="11">
        <v>51473</v>
      </c>
      <c r="E29" s="11">
        <v>31526</v>
      </c>
      <c r="F29" s="12">
        <v>20801</v>
      </c>
    </row>
    <row r="30" spans="1:6" x14ac:dyDescent="0.3">
      <c r="A30" s="8" t="s">
        <v>27</v>
      </c>
      <c r="B30" s="9">
        <v>19873</v>
      </c>
      <c r="C30" s="9">
        <v>25680</v>
      </c>
      <c r="D30" s="9">
        <v>27505</v>
      </c>
      <c r="E30" s="9">
        <v>27106</v>
      </c>
      <c r="F30" s="10">
        <v>18060</v>
      </c>
    </row>
    <row r="31" spans="1:6" x14ac:dyDescent="0.3">
      <c r="A31" s="6" t="s">
        <v>28</v>
      </c>
      <c r="B31" s="11">
        <v>21148</v>
      </c>
      <c r="C31" s="11">
        <v>10855</v>
      </c>
      <c r="D31" s="11">
        <v>10471</v>
      </c>
      <c r="E31" s="11">
        <v>17073</v>
      </c>
      <c r="F31" s="12">
        <v>18047</v>
      </c>
    </row>
    <row r="32" spans="1:6" x14ac:dyDescent="0.3">
      <c r="A32" s="8" t="s">
        <v>29</v>
      </c>
      <c r="B32" s="9">
        <v>20004</v>
      </c>
      <c r="C32" s="9">
        <v>18562</v>
      </c>
      <c r="D32" s="9">
        <v>30431</v>
      </c>
      <c r="E32" s="13">
        <v>14989</v>
      </c>
      <c r="F32" s="13">
        <v>15888</v>
      </c>
    </row>
    <row r="33" spans="1:6" x14ac:dyDescent="0.3">
      <c r="A33" s="6" t="s">
        <v>30</v>
      </c>
      <c r="B33" s="11">
        <v>11134</v>
      </c>
      <c r="C33" s="11">
        <v>13226</v>
      </c>
      <c r="D33" s="11">
        <v>15681</v>
      </c>
      <c r="E33" s="11">
        <v>13419</v>
      </c>
      <c r="F33" s="12">
        <v>15500</v>
      </c>
    </row>
    <row r="34" spans="1:6" x14ac:dyDescent="0.3">
      <c r="A34" s="8" t="s">
        <v>31</v>
      </c>
      <c r="B34" s="9">
        <v>13346</v>
      </c>
      <c r="C34" s="9">
        <v>10281</v>
      </c>
      <c r="D34" s="9">
        <v>11645</v>
      </c>
      <c r="E34" s="9">
        <v>18927</v>
      </c>
      <c r="F34" s="10">
        <v>14430</v>
      </c>
    </row>
    <row r="35" spans="1:6" x14ac:dyDescent="0.3">
      <c r="A35" s="6" t="s">
        <v>32</v>
      </c>
      <c r="B35" s="11">
        <v>19687</v>
      </c>
      <c r="C35" s="11">
        <v>14227</v>
      </c>
      <c r="D35" s="11">
        <v>18529</v>
      </c>
      <c r="E35" s="11">
        <v>18722</v>
      </c>
      <c r="F35" s="12">
        <v>14314</v>
      </c>
    </row>
    <row r="36" spans="1:6" x14ac:dyDescent="0.3">
      <c r="A36" s="8" t="s">
        <v>33</v>
      </c>
      <c r="B36" s="9">
        <v>9798</v>
      </c>
      <c r="C36" s="9">
        <v>7674</v>
      </c>
      <c r="D36" s="9">
        <v>8185</v>
      </c>
      <c r="E36" s="9">
        <v>9411</v>
      </c>
      <c r="F36" s="10">
        <v>14022</v>
      </c>
    </row>
    <row r="37" spans="1:6" x14ac:dyDescent="0.3">
      <c r="A37" s="6" t="s">
        <v>34</v>
      </c>
      <c r="B37" s="11">
        <v>13011</v>
      </c>
      <c r="C37" s="11">
        <v>10349</v>
      </c>
      <c r="D37" s="11">
        <v>10670</v>
      </c>
      <c r="E37" s="11">
        <v>14184</v>
      </c>
      <c r="F37" s="12">
        <v>13423</v>
      </c>
    </row>
    <row r="38" spans="1:6" x14ac:dyDescent="0.3">
      <c r="A38" s="8" t="s">
        <v>35</v>
      </c>
      <c r="B38" s="9">
        <v>10936</v>
      </c>
      <c r="C38" s="9">
        <v>6124</v>
      </c>
      <c r="D38" s="9">
        <v>12778</v>
      </c>
      <c r="E38" s="9">
        <v>11899</v>
      </c>
      <c r="F38" s="10">
        <v>13274</v>
      </c>
    </row>
    <row r="39" spans="1:6" x14ac:dyDescent="0.3">
      <c r="A39" s="6" t="s">
        <v>36</v>
      </c>
      <c r="B39" s="11">
        <v>16047</v>
      </c>
      <c r="C39" s="11">
        <v>17243</v>
      </c>
      <c r="D39" s="11">
        <v>21536</v>
      </c>
      <c r="E39" s="11">
        <v>16412</v>
      </c>
      <c r="F39" s="12">
        <v>11884</v>
      </c>
    </row>
    <row r="40" spans="1:6" x14ac:dyDescent="0.3">
      <c r="A40" s="8" t="s">
        <v>37</v>
      </c>
      <c r="B40" s="9">
        <v>7756</v>
      </c>
      <c r="C40" s="9">
        <v>4774</v>
      </c>
      <c r="D40" s="9">
        <v>8111</v>
      </c>
      <c r="E40" s="9">
        <v>5615</v>
      </c>
      <c r="F40" s="10">
        <v>11132</v>
      </c>
    </row>
    <row r="41" spans="1:6" x14ac:dyDescent="0.3">
      <c r="A41" s="6" t="s">
        <v>38</v>
      </c>
      <c r="B41" s="11">
        <v>11530</v>
      </c>
      <c r="C41" s="11">
        <v>12804</v>
      </c>
      <c r="D41" s="11">
        <v>15794</v>
      </c>
      <c r="E41" s="11">
        <v>13588</v>
      </c>
      <c r="F41" s="12">
        <v>10843</v>
      </c>
    </row>
    <row r="42" spans="1:6" x14ac:dyDescent="0.3">
      <c r="A42" s="8" t="s">
        <v>39</v>
      </c>
      <c r="B42" s="9">
        <v>7110</v>
      </c>
      <c r="C42" s="9">
        <v>4641</v>
      </c>
      <c r="D42" s="9">
        <v>13091</v>
      </c>
      <c r="E42" s="9">
        <v>13150</v>
      </c>
      <c r="F42" s="10">
        <v>9112</v>
      </c>
    </row>
    <row r="43" spans="1:6" x14ac:dyDescent="0.3">
      <c r="A43" s="6" t="s">
        <v>40</v>
      </c>
      <c r="B43" s="11">
        <v>5272</v>
      </c>
      <c r="C43" s="11">
        <v>6379</v>
      </c>
      <c r="D43" s="11">
        <v>11212</v>
      </c>
      <c r="E43" s="11">
        <v>10971</v>
      </c>
      <c r="F43" s="12">
        <v>8932</v>
      </c>
    </row>
    <row r="44" spans="1:6" x14ac:dyDescent="0.3">
      <c r="A44" s="8" t="s">
        <v>41</v>
      </c>
      <c r="B44" s="9">
        <v>8187</v>
      </c>
      <c r="C44" s="9">
        <v>6948</v>
      </c>
      <c r="D44" s="9">
        <v>11408</v>
      </c>
      <c r="E44" s="9">
        <v>12714</v>
      </c>
      <c r="F44" s="10">
        <v>8358</v>
      </c>
    </row>
    <row r="45" spans="1:6" x14ac:dyDescent="0.3">
      <c r="A45" s="6" t="s">
        <v>42</v>
      </c>
      <c r="B45" s="11">
        <v>7990</v>
      </c>
      <c r="C45" s="11">
        <v>9647</v>
      </c>
      <c r="D45" s="11">
        <v>9775</v>
      </c>
      <c r="E45" s="11">
        <v>13209</v>
      </c>
      <c r="F45" s="12">
        <v>8144</v>
      </c>
    </row>
    <row r="46" spans="1:6" x14ac:dyDescent="0.3">
      <c r="A46" s="8" t="s">
        <v>43</v>
      </c>
      <c r="B46" s="9">
        <v>5548</v>
      </c>
      <c r="C46" s="9">
        <v>6355</v>
      </c>
      <c r="D46" s="9">
        <v>5843</v>
      </c>
      <c r="E46" s="9">
        <v>4301</v>
      </c>
      <c r="F46" s="10">
        <v>8055</v>
      </c>
    </row>
    <row r="47" spans="1:6" x14ac:dyDescent="0.3">
      <c r="A47" s="6" t="s">
        <v>44</v>
      </c>
      <c r="B47" s="11">
        <v>15617</v>
      </c>
      <c r="C47" s="11">
        <v>14208</v>
      </c>
      <c r="D47" s="11">
        <v>14623</v>
      </c>
      <c r="E47" s="11">
        <v>11692</v>
      </c>
      <c r="F47" s="12">
        <v>7889</v>
      </c>
    </row>
    <row r="48" spans="1:6" x14ac:dyDescent="0.3">
      <c r="A48" s="8" t="s">
        <v>45</v>
      </c>
      <c r="B48" s="9">
        <v>8170</v>
      </c>
      <c r="C48" s="9">
        <v>7865</v>
      </c>
      <c r="D48" s="9">
        <v>11358</v>
      </c>
      <c r="E48" s="9">
        <v>11638</v>
      </c>
      <c r="F48" s="10">
        <v>7694</v>
      </c>
    </row>
    <row r="49" spans="1:6" x14ac:dyDescent="0.3">
      <c r="A49" s="6" t="s">
        <v>46</v>
      </c>
      <c r="B49" s="11">
        <v>7197</v>
      </c>
      <c r="C49" s="11">
        <v>7397</v>
      </c>
      <c r="D49" s="11">
        <v>9597</v>
      </c>
      <c r="E49" s="11">
        <v>8064</v>
      </c>
      <c r="F49" s="12">
        <v>6635</v>
      </c>
    </row>
    <row r="50" spans="1:6" x14ac:dyDescent="0.3">
      <c r="A50" s="8" t="s">
        <v>47</v>
      </c>
      <c r="B50" s="9">
        <v>2004</v>
      </c>
      <c r="C50" s="9">
        <v>2416</v>
      </c>
      <c r="D50" s="9">
        <v>3060</v>
      </c>
      <c r="E50" s="9">
        <v>2973</v>
      </c>
      <c r="F50" s="10">
        <v>6549</v>
      </c>
    </row>
    <row r="51" spans="1:6" x14ac:dyDescent="0.3">
      <c r="A51" s="6" t="s">
        <v>48</v>
      </c>
      <c r="B51" s="11">
        <v>6646</v>
      </c>
      <c r="C51" s="11">
        <v>5243</v>
      </c>
      <c r="D51" s="11">
        <v>14351</v>
      </c>
      <c r="E51" s="11">
        <v>10129</v>
      </c>
      <c r="F51" s="12">
        <v>6353</v>
      </c>
    </row>
    <row r="52" spans="1:6" x14ac:dyDescent="0.3">
      <c r="A52" s="8" t="s">
        <v>49</v>
      </c>
      <c r="B52" s="9">
        <v>7789</v>
      </c>
      <c r="C52" s="9">
        <v>6495</v>
      </c>
      <c r="D52" s="9">
        <v>7786</v>
      </c>
      <c r="E52" s="9">
        <v>7209</v>
      </c>
      <c r="F52" s="10">
        <v>5963</v>
      </c>
    </row>
    <row r="53" spans="1:6" x14ac:dyDescent="0.3">
      <c r="A53" s="6" t="s">
        <v>50</v>
      </c>
      <c r="B53" s="11">
        <v>6572</v>
      </c>
      <c r="C53" s="11">
        <v>5135</v>
      </c>
      <c r="D53" s="11">
        <v>6245</v>
      </c>
      <c r="E53" s="11">
        <v>6886</v>
      </c>
      <c r="F53" s="12">
        <v>5844</v>
      </c>
    </row>
    <row r="54" spans="1:6" x14ac:dyDescent="0.3">
      <c r="A54" s="8" t="s">
        <v>51</v>
      </c>
      <c r="B54" s="9">
        <v>4452</v>
      </c>
      <c r="C54" s="9">
        <v>3993</v>
      </c>
      <c r="D54" s="9">
        <v>5453</v>
      </c>
      <c r="E54" s="9">
        <v>5807</v>
      </c>
      <c r="F54" s="10">
        <v>5811</v>
      </c>
    </row>
    <row r="55" spans="1:6" x14ac:dyDescent="0.3">
      <c r="A55" s="6" t="s">
        <v>52</v>
      </c>
      <c r="B55" s="11">
        <v>2551</v>
      </c>
      <c r="C55" s="11">
        <v>4131</v>
      </c>
      <c r="D55" s="11">
        <v>4534</v>
      </c>
      <c r="E55" s="11">
        <v>4709</v>
      </c>
      <c r="F55" s="12">
        <v>5668</v>
      </c>
    </row>
    <row r="56" spans="1:6" x14ac:dyDescent="0.3">
      <c r="A56" s="8" t="s">
        <v>53</v>
      </c>
      <c r="B56" s="13">
        <v>8719</v>
      </c>
      <c r="C56" s="13">
        <v>975</v>
      </c>
      <c r="D56" s="13">
        <v>5792</v>
      </c>
      <c r="E56" s="13">
        <v>3034</v>
      </c>
      <c r="F56" s="13">
        <v>5560</v>
      </c>
    </row>
    <row r="57" spans="1:6" x14ac:dyDescent="0.3">
      <c r="A57" s="6" t="s">
        <v>54</v>
      </c>
      <c r="B57" s="11">
        <v>1544</v>
      </c>
      <c r="C57" s="11">
        <v>1821</v>
      </c>
      <c r="D57" s="11">
        <v>1510</v>
      </c>
      <c r="E57" s="11">
        <v>6924</v>
      </c>
      <c r="F57" s="12">
        <v>5367</v>
      </c>
    </row>
    <row r="58" spans="1:6" x14ac:dyDescent="0.3">
      <c r="A58" s="8" t="s">
        <v>55</v>
      </c>
      <c r="B58" s="9">
        <v>2176</v>
      </c>
      <c r="C58" s="9">
        <v>3070</v>
      </c>
      <c r="D58" s="9">
        <v>5157</v>
      </c>
      <c r="E58" s="9">
        <v>6513</v>
      </c>
      <c r="F58" s="10">
        <v>4976</v>
      </c>
    </row>
    <row r="59" spans="1:6" x14ac:dyDescent="0.3">
      <c r="A59" s="6" t="s">
        <v>56</v>
      </c>
      <c r="B59" s="11">
        <v>5203</v>
      </c>
      <c r="C59" s="11">
        <v>5234</v>
      </c>
      <c r="D59" s="11">
        <v>5669</v>
      </c>
      <c r="E59" s="11">
        <v>5180</v>
      </c>
      <c r="F59" s="12">
        <v>4800</v>
      </c>
    </row>
    <row r="60" spans="1:6" x14ac:dyDescent="0.3">
      <c r="A60" s="8" t="s">
        <v>57</v>
      </c>
      <c r="B60" s="13">
        <v>3776</v>
      </c>
      <c r="C60" s="13">
        <v>2965</v>
      </c>
      <c r="D60" s="13">
        <v>2937</v>
      </c>
      <c r="E60" s="13">
        <v>5094</v>
      </c>
      <c r="F60" s="13">
        <v>4543</v>
      </c>
    </row>
    <row r="61" spans="1:6" x14ac:dyDescent="0.3">
      <c r="A61" s="6" t="s">
        <v>58</v>
      </c>
      <c r="B61" s="11">
        <v>4857</v>
      </c>
      <c r="C61" s="11">
        <v>5702</v>
      </c>
      <c r="D61" s="11">
        <v>7201</v>
      </c>
      <c r="E61" s="11">
        <v>6726</v>
      </c>
      <c r="F61" s="12">
        <v>4417</v>
      </c>
    </row>
    <row r="62" spans="1:6" x14ac:dyDescent="0.3">
      <c r="A62" s="8" t="s">
        <v>59</v>
      </c>
      <c r="B62" s="9">
        <v>2424</v>
      </c>
      <c r="C62" s="9">
        <v>2076</v>
      </c>
      <c r="D62" s="9">
        <v>5111</v>
      </c>
      <c r="E62" s="9">
        <v>3960</v>
      </c>
      <c r="F62" s="10">
        <v>4187</v>
      </c>
    </row>
    <row r="63" spans="1:6" x14ac:dyDescent="0.3">
      <c r="A63" s="6" t="s">
        <v>60</v>
      </c>
      <c r="B63" s="11">
        <v>3893</v>
      </c>
      <c r="C63" s="11">
        <v>4541</v>
      </c>
      <c r="D63" s="11">
        <v>4026</v>
      </c>
      <c r="E63" s="11">
        <v>6797</v>
      </c>
      <c r="F63" s="12">
        <v>4113</v>
      </c>
    </row>
    <row r="64" spans="1:6" x14ac:dyDescent="0.3">
      <c r="A64" s="8" t="s">
        <v>61</v>
      </c>
      <c r="B64" s="9">
        <v>4246</v>
      </c>
      <c r="C64" s="9">
        <v>3874</v>
      </c>
      <c r="D64" s="9">
        <v>3483</v>
      </c>
      <c r="E64" s="9">
        <v>3833</v>
      </c>
      <c r="F64" s="10">
        <v>4020</v>
      </c>
    </row>
    <row r="65" spans="1:6" x14ac:dyDescent="0.3">
      <c r="A65" s="6" t="s">
        <v>62</v>
      </c>
      <c r="B65" s="11">
        <v>4671</v>
      </c>
      <c r="C65" s="11">
        <v>6930</v>
      </c>
      <c r="D65" s="11">
        <v>6245</v>
      </c>
      <c r="E65" s="11">
        <v>7446</v>
      </c>
      <c r="F65" s="12">
        <v>3735</v>
      </c>
    </row>
    <row r="66" spans="1:6" x14ac:dyDescent="0.3">
      <c r="A66" s="8" t="s">
        <v>63</v>
      </c>
      <c r="B66" s="9">
        <v>3238</v>
      </c>
      <c r="C66" s="13">
        <v>435</v>
      </c>
      <c r="D66" s="13">
        <v>3050</v>
      </c>
      <c r="E66" s="13">
        <v>3457</v>
      </c>
      <c r="F66" s="13">
        <v>3718</v>
      </c>
    </row>
    <row r="67" spans="1:6" x14ac:dyDescent="0.3">
      <c r="A67" s="6" t="s">
        <v>64</v>
      </c>
      <c r="B67" s="11">
        <v>937</v>
      </c>
      <c r="C67" s="11">
        <v>1485</v>
      </c>
      <c r="D67" s="11">
        <v>295</v>
      </c>
      <c r="E67" s="11">
        <v>1282</v>
      </c>
      <c r="F67" s="12">
        <v>3625</v>
      </c>
    </row>
    <row r="68" spans="1:6" x14ac:dyDescent="0.3">
      <c r="A68" s="8" t="s">
        <v>65</v>
      </c>
      <c r="B68" s="9">
        <v>3617</v>
      </c>
      <c r="C68" s="9">
        <v>3596</v>
      </c>
      <c r="D68" s="9">
        <v>1785</v>
      </c>
      <c r="E68" s="9">
        <v>2925</v>
      </c>
      <c r="F68" s="10">
        <v>3618</v>
      </c>
    </row>
    <row r="69" spans="1:6" x14ac:dyDescent="0.3">
      <c r="A69" s="6" t="s">
        <v>66</v>
      </c>
      <c r="B69" s="11">
        <v>5150</v>
      </c>
      <c r="C69" s="11">
        <v>5070</v>
      </c>
      <c r="D69" s="11">
        <v>5280</v>
      </c>
      <c r="E69" s="11">
        <v>4633</v>
      </c>
      <c r="F69" s="12">
        <v>3569</v>
      </c>
    </row>
    <row r="70" spans="1:6" x14ac:dyDescent="0.3">
      <c r="A70" s="8" t="s">
        <v>67</v>
      </c>
      <c r="B70" s="9">
        <v>3168</v>
      </c>
      <c r="C70" s="9">
        <v>2699</v>
      </c>
      <c r="D70" s="9">
        <v>3793</v>
      </c>
      <c r="E70" s="9">
        <v>3931</v>
      </c>
      <c r="F70" s="10">
        <v>3497</v>
      </c>
    </row>
    <row r="71" spans="1:6" x14ac:dyDescent="0.3">
      <c r="A71" s="6" t="s">
        <v>68</v>
      </c>
      <c r="B71" s="11">
        <v>3207</v>
      </c>
      <c r="C71" s="11">
        <v>3900</v>
      </c>
      <c r="D71" s="11">
        <v>4681</v>
      </c>
      <c r="E71" s="11">
        <v>4158</v>
      </c>
      <c r="F71" s="12">
        <v>3379</v>
      </c>
    </row>
    <row r="72" spans="1:6" x14ac:dyDescent="0.3">
      <c r="A72" s="8" t="s">
        <v>69</v>
      </c>
      <c r="B72" s="9">
        <v>0</v>
      </c>
      <c r="C72" s="9">
        <v>13</v>
      </c>
      <c r="D72" s="9">
        <v>155</v>
      </c>
      <c r="E72" s="13">
        <v>4513</v>
      </c>
      <c r="F72" s="13">
        <v>3305</v>
      </c>
    </row>
    <row r="73" spans="1:6" x14ac:dyDescent="0.3">
      <c r="A73" s="6" t="s">
        <v>70</v>
      </c>
      <c r="B73" s="14">
        <v>6246</v>
      </c>
      <c r="C73" s="14">
        <v>8889</v>
      </c>
      <c r="D73" s="14">
        <v>6787</v>
      </c>
      <c r="E73" s="14">
        <v>4611</v>
      </c>
      <c r="F73" s="14">
        <v>3293</v>
      </c>
    </row>
    <row r="74" spans="1:6" x14ac:dyDescent="0.3">
      <c r="A74" s="8" t="s">
        <v>71</v>
      </c>
      <c r="B74" s="9">
        <v>3263</v>
      </c>
      <c r="C74" s="9">
        <v>2855</v>
      </c>
      <c r="D74" s="9">
        <v>3098</v>
      </c>
      <c r="E74" s="9">
        <v>3661</v>
      </c>
      <c r="F74" s="10">
        <v>3162</v>
      </c>
    </row>
    <row r="75" spans="1:6" x14ac:dyDescent="0.3">
      <c r="A75" s="6" t="s">
        <v>72</v>
      </c>
      <c r="B75" s="11">
        <v>3580</v>
      </c>
      <c r="C75" s="11">
        <v>3279</v>
      </c>
      <c r="D75" s="11">
        <v>3108</v>
      </c>
      <c r="E75" s="11">
        <v>4239</v>
      </c>
      <c r="F75" s="12">
        <v>3086</v>
      </c>
    </row>
    <row r="76" spans="1:6" x14ac:dyDescent="0.3">
      <c r="A76" s="8" t="s">
        <v>73</v>
      </c>
      <c r="B76" s="9">
        <v>1794</v>
      </c>
      <c r="C76" s="9">
        <v>2093</v>
      </c>
      <c r="D76" s="9">
        <v>3677</v>
      </c>
      <c r="E76" s="9">
        <v>4028</v>
      </c>
      <c r="F76" s="10">
        <v>2956</v>
      </c>
    </row>
    <row r="77" spans="1:6" x14ac:dyDescent="0.3">
      <c r="A77" s="6" t="s">
        <v>74</v>
      </c>
      <c r="B77" s="11">
        <v>2163</v>
      </c>
      <c r="C77" s="11">
        <v>3986</v>
      </c>
      <c r="D77" s="11">
        <v>5700</v>
      </c>
      <c r="E77" s="11">
        <v>3086</v>
      </c>
      <c r="F77" s="12">
        <v>2817</v>
      </c>
    </row>
    <row r="78" spans="1:6" x14ac:dyDescent="0.3">
      <c r="A78" s="8" t="s">
        <v>75</v>
      </c>
      <c r="B78" s="9">
        <v>5756</v>
      </c>
      <c r="C78" s="9">
        <v>3057</v>
      </c>
      <c r="D78" s="9">
        <v>3108</v>
      </c>
      <c r="E78" s="9">
        <v>1737</v>
      </c>
      <c r="F78" s="10">
        <v>2815</v>
      </c>
    </row>
    <row r="79" spans="1:6" x14ac:dyDescent="0.3">
      <c r="A79" s="6" t="s">
        <v>76</v>
      </c>
      <c r="B79" s="11">
        <v>1904</v>
      </c>
      <c r="C79" s="11">
        <v>2077</v>
      </c>
      <c r="D79" s="11">
        <v>3653</v>
      </c>
      <c r="E79" s="11">
        <v>3166</v>
      </c>
      <c r="F79" s="12">
        <v>2485</v>
      </c>
    </row>
    <row r="80" spans="1:6" x14ac:dyDescent="0.3">
      <c r="A80" s="8" t="s">
        <v>77</v>
      </c>
      <c r="B80" s="9">
        <v>3221</v>
      </c>
      <c r="C80" s="9">
        <v>1715</v>
      </c>
      <c r="D80" s="9">
        <v>1294</v>
      </c>
      <c r="E80" s="9">
        <v>2765</v>
      </c>
      <c r="F80" s="10">
        <v>2484</v>
      </c>
    </row>
    <row r="81" spans="1:6" x14ac:dyDescent="0.3">
      <c r="A81" s="6" t="s">
        <v>78</v>
      </c>
      <c r="B81" s="11">
        <v>986</v>
      </c>
      <c r="C81" s="11">
        <v>1404</v>
      </c>
      <c r="D81" s="11">
        <v>4947</v>
      </c>
      <c r="E81" s="11">
        <v>3387</v>
      </c>
      <c r="F81" s="12">
        <v>2444</v>
      </c>
    </row>
    <row r="82" spans="1:6" x14ac:dyDescent="0.3">
      <c r="A82" s="8" t="s">
        <v>79</v>
      </c>
      <c r="B82" s="9">
        <v>1033</v>
      </c>
      <c r="C82" s="9">
        <v>364</v>
      </c>
      <c r="D82" s="9">
        <v>1275</v>
      </c>
      <c r="E82" s="9">
        <v>1000</v>
      </c>
      <c r="F82" s="10">
        <v>2412</v>
      </c>
    </row>
    <row r="83" spans="1:6" x14ac:dyDescent="0.3">
      <c r="A83" s="6" t="s">
        <v>80</v>
      </c>
      <c r="B83" s="11">
        <v>1165</v>
      </c>
      <c r="C83" s="11">
        <v>1250</v>
      </c>
      <c r="D83" s="11">
        <v>1703</v>
      </c>
      <c r="E83" s="11">
        <v>1852</v>
      </c>
      <c r="F83" s="12">
        <v>2393</v>
      </c>
    </row>
    <row r="84" spans="1:6" x14ac:dyDescent="0.3">
      <c r="A84" s="8" t="s">
        <v>81</v>
      </c>
      <c r="B84" s="9">
        <v>281</v>
      </c>
      <c r="C84" s="9">
        <v>458</v>
      </c>
      <c r="D84" s="9">
        <v>716</v>
      </c>
      <c r="E84" s="9">
        <v>578</v>
      </c>
      <c r="F84" s="10">
        <v>2366</v>
      </c>
    </row>
    <row r="85" spans="1:6" x14ac:dyDescent="0.3">
      <c r="A85" s="6" t="s">
        <v>82</v>
      </c>
      <c r="B85" s="11">
        <v>4262</v>
      </c>
      <c r="C85" s="11">
        <v>3164</v>
      </c>
      <c r="D85" s="11">
        <v>2853</v>
      </c>
      <c r="E85" s="11">
        <v>3553</v>
      </c>
      <c r="F85" s="12">
        <v>2341</v>
      </c>
    </row>
    <row r="86" spans="1:6" x14ac:dyDescent="0.3">
      <c r="A86" s="8" t="s">
        <v>83</v>
      </c>
      <c r="B86" s="9">
        <v>3738</v>
      </c>
      <c r="C86" s="9">
        <v>3834</v>
      </c>
      <c r="D86" s="9">
        <v>3800</v>
      </c>
      <c r="E86" s="9">
        <v>3981</v>
      </c>
      <c r="F86" s="10">
        <v>2324</v>
      </c>
    </row>
    <row r="87" spans="1:6" x14ac:dyDescent="0.3">
      <c r="A87" s="6" t="s">
        <v>84</v>
      </c>
      <c r="B87" s="11">
        <v>1506</v>
      </c>
      <c r="C87" s="11">
        <v>1053</v>
      </c>
      <c r="D87" s="11">
        <v>1441</v>
      </c>
      <c r="E87" s="11">
        <v>2042</v>
      </c>
      <c r="F87" s="12">
        <v>2314</v>
      </c>
    </row>
    <row r="88" spans="1:6" x14ac:dyDescent="0.3">
      <c r="A88" s="8" t="s">
        <v>85</v>
      </c>
      <c r="B88" s="9">
        <v>2848</v>
      </c>
      <c r="C88" s="9">
        <v>1662</v>
      </c>
      <c r="D88" s="9">
        <v>2696</v>
      </c>
      <c r="E88" s="9">
        <v>2605</v>
      </c>
      <c r="F88" s="10">
        <v>2182</v>
      </c>
    </row>
    <row r="89" spans="1:6" x14ac:dyDescent="0.3">
      <c r="A89" s="6" t="s">
        <v>86</v>
      </c>
      <c r="B89" s="11">
        <v>1760</v>
      </c>
      <c r="C89" s="11">
        <v>1833</v>
      </c>
      <c r="D89" s="11">
        <v>3500</v>
      </c>
      <c r="E89" s="11">
        <v>4475</v>
      </c>
      <c r="F89" s="12">
        <v>2026</v>
      </c>
    </row>
    <row r="90" spans="1:6" x14ac:dyDescent="0.3">
      <c r="A90" s="8" t="s">
        <v>87</v>
      </c>
      <c r="B90" s="9">
        <v>1761</v>
      </c>
      <c r="C90" s="9">
        <v>698</v>
      </c>
      <c r="D90" s="9">
        <v>1506</v>
      </c>
      <c r="E90" s="9">
        <v>1762</v>
      </c>
      <c r="F90" s="10">
        <v>2006</v>
      </c>
    </row>
    <row r="91" spans="1:6" x14ac:dyDescent="0.3">
      <c r="A91" s="6" t="s">
        <v>88</v>
      </c>
      <c r="B91" s="11">
        <v>7322</v>
      </c>
      <c r="C91" s="11">
        <v>6505</v>
      </c>
      <c r="D91" s="11">
        <v>9084</v>
      </c>
      <c r="E91" s="14">
        <v>2665</v>
      </c>
      <c r="F91" s="14">
        <v>2002</v>
      </c>
    </row>
    <row r="92" spans="1:6" x14ac:dyDescent="0.3">
      <c r="A92" s="8" t="s">
        <v>89</v>
      </c>
      <c r="B92" s="9">
        <v>2500</v>
      </c>
      <c r="C92" s="9">
        <v>1862</v>
      </c>
      <c r="D92" s="9">
        <v>2657</v>
      </c>
      <c r="E92" s="9">
        <v>3602</v>
      </c>
      <c r="F92" s="10">
        <v>1980</v>
      </c>
    </row>
    <row r="93" spans="1:6" x14ac:dyDescent="0.3">
      <c r="A93" s="6" t="s">
        <v>90</v>
      </c>
      <c r="B93" s="14">
        <v>1367</v>
      </c>
      <c r="C93" s="14">
        <v>854</v>
      </c>
      <c r="D93" s="14">
        <v>1653</v>
      </c>
      <c r="E93" s="14">
        <v>975</v>
      </c>
      <c r="F93" s="14">
        <v>1946</v>
      </c>
    </row>
    <row r="94" spans="1:6" x14ac:dyDescent="0.3">
      <c r="A94" s="8" t="s">
        <v>91</v>
      </c>
      <c r="B94" s="9">
        <v>489</v>
      </c>
      <c r="C94" s="9">
        <v>1301</v>
      </c>
      <c r="D94" s="9">
        <v>650</v>
      </c>
      <c r="E94" s="9">
        <v>0</v>
      </c>
      <c r="F94" s="13">
        <v>1842</v>
      </c>
    </row>
    <row r="95" spans="1:6" x14ac:dyDescent="0.3">
      <c r="A95" s="6" t="s">
        <v>92</v>
      </c>
      <c r="B95" s="11">
        <v>4395</v>
      </c>
      <c r="C95" s="11">
        <v>2916</v>
      </c>
      <c r="D95" s="11">
        <v>2734</v>
      </c>
      <c r="E95" s="11">
        <v>1964</v>
      </c>
      <c r="F95" s="12">
        <v>1804</v>
      </c>
    </row>
    <row r="96" spans="1:6" x14ac:dyDescent="0.3">
      <c r="A96" s="8" t="s">
        <v>93</v>
      </c>
      <c r="B96" s="9">
        <v>2076</v>
      </c>
      <c r="C96" s="9">
        <v>1603</v>
      </c>
      <c r="D96" s="9">
        <v>1966</v>
      </c>
      <c r="E96" s="9">
        <v>1714</v>
      </c>
      <c r="F96" s="10">
        <v>1552</v>
      </c>
    </row>
    <row r="97" spans="1:6" x14ac:dyDescent="0.3">
      <c r="A97" s="6" t="s">
        <v>94</v>
      </c>
      <c r="B97" s="11">
        <v>1685</v>
      </c>
      <c r="C97" s="11">
        <v>1271</v>
      </c>
      <c r="D97" s="11">
        <v>2185</v>
      </c>
      <c r="E97" s="11">
        <v>2547</v>
      </c>
      <c r="F97" s="12">
        <v>1542</v>
      </c>
    </row>
    <row r="98" spans="1:6" x14ac:dyDescent="0.3">
      <c r="A98" s="8" t="s">
        <v>95</v>
      </c>
      <c r="B98" s="9">
        <v>1560</v>
      </c>
      <c r="C98" s="9">
        <v>1082</v>
      </c>
      <c r="D98" s="9">
        <v>1059</v>
      </c>
      <c r="E98" s="9">
        <v>1018</v>
      </c>
      <c r="F98" s="10">
        <v>1481</v>
      </c>
    </row>
    <row r="99" spans="1:6" x14ac:dyDescent="0.3">
      <c r="A99" s="6" t="s">
        <v>96</v>
      </c>
      <c r="B99" s="11">
        <v>1277</v>
      </c>
      <c r="C99" s="11">
        <v>995</v>
      </c>
      <c r="D99" s="11">
        <v>1439</v>
      </c>
      <c r="E99" s="11">
        <v>1207</v>
      </c>
      <c r="F99" s="12">
        <v>1459</v>
      </c>
    </row>
    <row r="100" spans="1:6" x14ac:dyDescent="0.3">
      <c r="A100" s="8" t="s">
        <v>97</v>
      </c>
      <c r="B100" s="9">
        <v>1167</v>
      </c>
      <c r="C100" s="9">
        <v>1269</v>
      </c>
      <c r="D100" s="9">
        <v>1230</v>
      </c>
      <c r="E100" s="9">
        <v>1626</v>
      </c>
      <c r="F100" s="10">
        <v>1425</v>
      </c>
    </row>
    <row r="101" spans="1:6" x14ac:dyDescent="0.3">
      <c r="A101" s="6" t="s">
        <v>98</v>
      </c>
      <c r="B101" s="11">
        <v>2287</v>
      </c>
      <c r="C101" s="11">
        <v>1073</v>
      </c>
      <c r="D101" s="11">
        <v>1536</v>
      </c>
      <c r="E101" s="11">
        <v>1910</v>
      </c>
      <c r="F101" s="12">
        <v>1401</v>
      </c>
    </row>
    <row r="102" spans="1:6" x14ac:dyDescent="0.3">
      <c r="A102" s="8" t="s">
        <v>99</v>
      </c>
      <c r="B102" s="9">
        <v>1550</v>
      </c>
      <c r="C102" s="9">
        <v>1230</v>
      </c>
      <c r="D102" s="9">
        <v>1930</v>
      </c>
      <c r="E102" s="9">
        <v>3315</v>
      </c>
      <c r="F102" s="10">
        <v>1349</v>
      </c>
    </row>
    <row r="103" spans="1:6" x14ac:dyDescent="0.3">
      <c r="A103" s="6" t="s">
        <v>100</v>
      </c>
      <c r="B103" s="11">
        <v>1506</v>
      </c>
      <c r="C103" s="11">
        <v>1192</v>
      </c>
      <c r="D103" s="11">
        <v>1713</v>
      </c>
      <c r="E103" s="11">
        <v>1883</v>
      </c>
      <c r="F103" s="12">
        <v>1304</v>
      </c>
    </row>
    <row r="104" spans="1:6" x14ac:dyDescent="0.3">
      <c r="A104" s="8" t="s">
        <v>101</v>
      </c>
      <c r="B104" s="9">
        <v>1081</v>
      </c>
      <c r="C104" s="9">
        <v>778</v>
      </c>
      <c r="D104" s="9">
        <v>1241</v>
      </c>
      <c r="E104" s="9">
        <v>868</v>
      </c>
      <c r="F104" s="10">
        <v>1199</v>
      </c>
    </row>
    <row r="105" spans="1:6" x14ac:dyDescent="0.3">
      <c r="A105" s="6" t="s">
        <v>102</v>
      </c>
      <c r="B105" s="11">
        <v>192</v>
      </c>
      <c r="C105" s="11">
        <v>124</v>
      </c>
      <c r="D105" s="11">
        <v>53</v>
      </c>
      <c r="E105" s="11">
        <v>53</v>
      </c>
      <c r="F105" s="12">
        <v>1196</v>
      </c>
    </row>
    <row r="106" spans="1:6" x14ac:dyDescent="0.3">
      <c r="A106" s="8" t="s">
        <v>103</v>
      </c>
      <c r="B106" s="9">
        <v>391</v>
      </c>
      <c r="C106" s="9">
        <v>514</v>
      </c>
      <c r="D106" s="9">
        <v>1025</v>
      </c>
      <c r="E106" s="9">
        <v>1005</v>
      </c>
      <c r="F106" s="13">
        <v>1063</v>
      </c>
    </row>
    <row r="107" spans="1:6" x14ac:dyDescent="0.3">
      <c r="A107" s="6" t="s">
        <v>104</v>
      </c>
      <c r="B107" s="11">
        <v>1135</v>
      </c>
      <c r="C107" s="11">
        <v>787</v>
      </c>
      <c r="D107" s="11">
        <v>1543</v>
      </c>
      <c r="E107" s="11">
        <v>1363</v>
      </c>
      <c r="F107" s="12">
        <v>981</v>
      </c>
    </row>
    <row r="108" spans="1:6" x14ac:dyDescent="0.3">
      <c r="A108" s="8" t="s">
        <v>105</v>
      </c>
      <c r="B108" s="9">
        <v>732</v>
      </c>
      <c r="C108" s="9">
        <v>592</v>
      </c>
      <c r="D108" s="9">
        <v>717</v>
      </c>
      <c r="E108" s="9">
        <v>773</v>
      </c>
      <c r="F108" s="10">
        <v>929</v>
      </c>
    </row>
    <row r="109" spans="1:6" x14ac:dyDescent="0.3">
      <c r="A109" s="6" t="s">
        <v>106</v>
      </c>
      <c r="B109" s="11">
        <v>972</v>
      </c>
      <c r="C109" s="11">
        <v>463</v>
      </c>
      <c r="D109" s="11">
        <v>677</v>
      </c>
      <c r="E109" s="11">
        <v>106</v>
      </c>
      <c r="F109" s="12">
        <v>881</v>
      </c>
    </row>
    <row r="110" spans="1:6" x14ac:dyDescent="0.3">
      <c r="A110" s="8" t="s">
        <v>107</v>
      </c>
      <c r="B110" s="9">
        <v>2</v>
      </c>
      <c r="C110" s="9">
        <v>5</v>
      </c>
      <c r="D110" s="9">
        <v>67</v>
      </c>
      <c r="E110" s="9">
        <v>348</v>
      </c>
      <c r="F110" s="10">
        <v>877</v>
      </c>
    </row>
    <row r="111" spans="1:6" x14ac:dyDescent="0.3">
      <c r="A111" s="6" t="s">
        <v>108</v>
      </c>
      <c r="B111" s="11">
        <v>8</v>
      </c>
      <c r="C111" s="11">
        <v>60</v>
      </c>
      <c r="D111" s="11">
        <v>189</v>
      </c>
      <c r="E111" s="11">
        <v>424</v>
      </c>
      <c r="F111" s="12">
        <v>844</v>
      </c>
    </row>
    <row r="112" spans="1:6" x14ac:dyDescent="0.3">
      <c r="A112" s="8" t="s">
        <v>109</v>
      </c>
      <c r="B112" s="9">
        <v>0</v>
      </c>
      <c r="C112" s="13">
        <v>69180</v>
      </c>
      <c r="D112" s="13">
        <v>19666</v>
      </c>
      <c r="E112" s="13">
        <v>815</v>
      </c>
      <c r="F112" s="13">
        <v>827</v>
      </c>
    </row>
    <row r="113" spans="1:6" x14ac:dyDescent="0.3">
      <c r="A113" s="6" t="s">
        <v>110</v>
      </c>
      <c r="B113" s="11">
        <v>898</v>
      </c>
      <c r="C113" s="11">
        <v>877</v>
      </c>
      <c r="D113" s="11">
        <v>1848</v>
      </c>
      <c r="E113" s="11">
        <v>1423</v>
      </c>
      <c r="F113" s="12">
        <v>796</v>
      </c>
    </row>
    <row r="114" spans="1:6" x14ac:dyDescent="0.3">
      <c r="A114" s="8" t="s">
        <v>111</v>
      </c>
      <c r="B114" s="13">
        <v>957</v>
      </c>
      <c r="C114" s="13">
        <v>632</v>
      </c>
      <c r="D114" s="13">
        <v>810</v>
      </c>
      <c r="E114" s="13">
        <v>328</v>
      </c>
      <c r="F114" s="13">
        <v>764</v>
      </c>
    </row>
    <row r="115" spans="1:6" x14ac:dyDescent="0.3">
      <c r="A115" s="6" t="s">
        <v>112</v>
      </c>
      <c r="B115" s="11">
        <v>878</v>
      </c>
      <c r="C115" s="11">
        <v>941</v>
      </c>
      <c r="D115" s="11">
        <v>1125</v>
      </c>
      <c r="E115" s="11">
        <v>1258</v>
      </c>
      <c r="F115" s="12">
        <v>755</v>
      </c>
    </row>
    <row r="116" spans="1:6" x14ac:dyDescent="0.3">
      <c r="A116" s="8" t="s">
        <v>113</v>
      </c>
      <c r="B116" s="9">
        <v>11</v>
      </c>
      <c r="C116" s="9">
        <v>0</v>
      </c>
      <c r="D116" s="9">
        <v>2</v>
      </c>
      <c r="E116" s="9"/>
      <c r="F116" s="13">
        <v>748</v>
      </c>
    </row>
    <row r="117" spans="1:6" x14ac:dyDescent="0.3">
      <c r="A117" s="6" t="s">
        <v>114</v>
      </c>
      <c r="B117" s="11">
        <v>2922</v>
      </c>
      <c r="C117" s="11">
        <v>1234</v>
      </c>
      <c r="D117" s="11">
        <v>682</v>
      </c>
      <c r="E117" s="11">
        <v>1254</v>
      </c>
      <c r="F117" s="12">
        <v>729</v>
      </c>
    </row>
    <row r="118" spans="1:6" x14ac:dyDescent="0.3">
      <c r="A118" s="8" t="s">
        <v>115</v>
      </c>
      <c r="B118" s="9">
        <v>568</v>
      </c>
      <c r="C118" s="9"/>
      <c r="D118" s="9">
        <v>1177</v>
      </c>
      <c r="E118" s="9">
        <v>567</v>
      </c>
      <c r="F118" s="10">
        <v>589</v>
      </c>
    </row>
    <row r="119" spans="1:6" x14ac:dyDescent="0.3">
      <c r="A119" s="6" t="s">
        <v>116</v>
      </c>
      <c r="B119" s="11">
        <v>51</v>
      </c>
      <c r="C119" s="11">
        <v>40</v>
      </c>
      <c r="D119" s="11">
        <v>9709</v>
      </c>
      <c r="E119" s="11">
        <v>180</v>
      </c>
      <c r="F119" s="12">
        <v>552</v>
      </c>
    </row>
    <row r="120" spans="1:6" x14ac:dyDescent="0.3">
      <c r="A120" s="8" t="s">
        <v>117</v>
      </c>
      <c r="B120" s="9">
        <v>86</v>
      </c>
      <c r="C120" s="9">
        <v>46</v>
      </c>
      <c r="D120" s="9">
        <v>175</v>
      </c>
      <c r="E120" s="9">
        <v>562</v>
      </c>
      <c r="F120" s="10">
        <v>544</v>
      </c>
    </row>
    <row r="121" spans="1:6" x14ac:dyDescent="0.3">
      <c r="A121" s="6" t="s">
        <v>118</v>
      </c>
      <c r="B121" s="11">
        <v>518</v>
      </c>
      <c r="C121" s="11">
        <v>430</v>
      </c>
      <c r="D121" s="11">
        <v>303</v>
      </c>
      <c r="E121" s="11">
        <v>771</v>
      </c>
      <c r="F121" s="12">
        <v>536</v>
      </c>
    </row>
    <row r="122" spans="1:6" x14ac:dyDescent="0.3">
      <c r="A122" s="8" t="s">
        <v>119</v>
      </c>
      <c r="B122" s="13">
        <v>157</v>
      </c>
      <c r="C122" s="13">
        <v>203</v>
      </c>
      <c r="D122" s="13">
        <v>118</v>
      </c>
      <c r="E122" s="13">
        <v>1461</v>
      </c>
      <c r="F122" s="13">
        <v>500</v>
      </c>
    </row>
    <row r="123" spans="1:6" x14ac:dyDescent="0.3">
      <c r="A123" s="6" t="s">
        <v>120</v>
      </c>
      <c r="B123" s="11">
        <v>448</v>
      </c>
      <c r="C123" s="11">
        <v>344</v>
      </c>
      <c r="D123" s="11">
        <v>525</v>
      </c>
      <c r="E123" s="11">
        <v>804</v>
      </c>
      <c r="F123" s="12">
        <v>497</v>
      </c>
    </row>
    <row r="124" spans="1:6" x14ac:dyDescent="0.3">
      <c r="A124" s="8" t="s">
        <v>121</v>
      </c>
      <c r="B124" s="9">
        <v>279</v>
      </c>
      <c r="C124" s="9">
        <v>139</v>
      </c>
      <c r="D124" s="9">
        <v>50</v>
      </c>
      <c r="E124" s="9">
        <v>260</v>
      </c>
      <c r="F124" s="10">
        <v>442</v>
      </c>
    </row>
    <row r="125" spans="1:6" x14ac:dyDescent="0.3">
      <c r="A125" s="6" t="s">
        <v>122</v>
      </c>
      <c r="B125" s="11">
        <v>105</v>
      </c>
      <c r="C125" s="11">
        <v>224</v>
      </c>
      <c r="D125" s="11">
        <v>496</v>
      </c>
      <c r="E125" s="11">
        <v>391</v>
      </c>
      <c r="F125" s="12">
        <v>430</v>
      </c>
    </row>
    <row r="126" spans="1:6" x14ac:dyDescent="0.3">
      <c r="A126" s="8" t="s">
        <v>123</v>
      </c>
      <c r="B126" s="9">
        <v>2708</v>
      </c>
      <c r="C126" s="9">
        <v>422</v>
      </c>
      <c r="D126" s="9">
        <v>297</v>
      </c>
      <c r="E126" s="9">
        <v>473</v>
      </c>
      <c r="F126" s="10">
        <v>421</v>
      </c>
    </row>
    <row r="127" spans="1:6" x14ac:dyDescent="0.3">
      <c r="A127" s="6" t="s">
        <v>124</v>
      </c>
      <c r="B127" s="11">
        <v>677</v>
      </c>
      <c r="C127" s="11">
        <v>866</v>
      </c>
      <c r="D127" s="11">
        <v>1143</v>
      </c>
      <c r="E127" s="11">
        <v>585</v>
      </c>
      <c r="F127" s="12">
        <v>393</v>
      </c>
    </row>
    <row r="128" spans="1:6" x14ac:dyDescent="0.3">
      <c r="A128" s="8" t="s">
        <v>125</v>
      </c>
      <c r="B128" s="9">
        <v>838</v>
      </c>
      <c r="C128" s="9">
        <v>1166</v>
      </c>
      <c r="D128" s="9">
        <v>749</v>
      </c>
      <c r="E128" s="9">
        <v>588</v>
      </c>
      <c r="F128" s="10">
        <v>331</v>
      </c>
    </row>
    <row r="129" spans="1:6" x14ac:dyDescent="0.3">
      <c r="A129" s="6" t="s">
        <v>126</v>
      </c>
      <c r="B129" s="14">
        <v>84</v>
      </c>
      <c r="C129" s="14">
        <v>49</v>
      </c>
      <c r="D129" s="14">
        <v>139</v>
      </c>
      <c r="E129" s="11"/>
      <c r="F129" s="14">
        <v>329</v>
      </c>
    </row>
    <row r="130" spans="1:6" x14ac:dyDescent="0.3">
      <c r="A130" s="8" t="s">
        <v>127</v>
      </c>
      <c r="B130" s="9">
        <v>737</v>
      </c>
      <c r="C130" s="9">
        <v>753</v>
      </c>
      <c r="D130" s="9">
        <v>250</v>
      </c>
      <c r="E130" s="9">
        <v>424</v>
      </c>
      <c r="F130" s="10">
        <v>322</v>
      </c>
    </row>
    <row r="131" spans="1:6" x14ac:dyDescent="0.3">
      <c r="A131" s="6" t="s">
        <v>128</v>
      </c>
      <c r="B131" s="11">
        <v>127</v>
      </c>
      <c r="C131" s="11">
        <v>86</v>
      </c>
      <c r="D131" s="11">
        <v>154</v>
      </c>
      <c r="E131" s="11">
        <v>219</v>
      </c>
      <c r="F131" s="12">
        <v>280</v>
      </c>
    </row>
    <row r="132" spans="1:6" x14ac:dyDescent="0.3">
      <c r="A132" s="8" t="s">
        <v>129</v>
      </c>
      <c r="B132" s="9">
        <v>476</v>
      </c>
      <c r="C132" s="9">
        <v>130</v>
      </c>
      <c r="D132" s="9">
        <v>195</v>
      </c>
      <c r="E132" s="9">
        <v>260</v>
      </c>
      <c r="F132" s="10">
        <v>260</v>
      </c>
    </row>
    <row r="133" spans="1:6" x14ac:dyDescent="0.3">
      <c r="A133" s="6" t="s">
        <v>130</v>
      </c>
      <c r="B133" s="11">
        <v>138</v>
      </c>
      <c r="C133" s="11">
        <v>7</v>
      </c>
      <c r="D133" s="11">
        <v>18</v>
      </c>
      <c r="E133" s="11">
        <v>123</v>
      </c>
      <c r="F133" s="12">
        <v>256</v>
      </c>
    </row>
    <row r="134" spans="1:6" x14ac:dyDescent="0.3">
      <c r="A134" s="8" t="s">
        <v>131</v>
      </c>
      <c r="B134" s="9">
        <v>243</v>
      </c>
      <c r="C134" s="9">
        <v>273</v>
      </c>
      <c r="D134" s="9">
        <v>253</v>
      </c>
      <c r="E134" s="9">
        <v>199</v>
      </c>
      <c r="F134" s="10">
        <v>247</v>
      </c>
    </row>
    <row r="135" spans="1:6" x14ac:dyDescent="0.3">
      <c r="A135" s="6" t="s">
        <v>132</v>
      </c>
      <c r="B135" s="11">
        <v>122</v>
      </c>
      <c r="C135" s="11">
        <v>124</v>
      </c>
      <c r="D135" s="11">
        <v>361</v>
      </c>
      <c r="E135" s="11">
        <v>323</v>
      </c>
      <c r="F135" s="14">
        <v>247</v>
      </c>
    </row>
    <row r="136" spans="1:6" x14ac:dyDescent="0.3">
      <c r="A136" s="8" t="s">
        <v>133</v>
      </c>
      <c r="B136" s="9">
        <v>206</v>
      </c>
      <c r="C136" s="9">
        <v>209</v>
      </c>
      <c r="D136" s="9">
        <v>292</v>
      </c>
      <c r="E136" s="9">
        <v>168</v>
      </c>
      <c r="F136" s="10">
        <v>231</v>
      </c>
    </row>
    <row r="137" spans="1:6" x14ac:dyDescent="0.3">
      <c r="A137" s="6" t="s">
        <v>134</v>
      </c>
      <c r="B137" s="11">
        <v>346</v>
      </c>
      <c r="C137" s="11">
        <v>209</v>
      </c>
      <c r="D137" s="11">
        <v>204</v>
      </c>
      <c r="E137" s="11">
        <v>590</v>
      </c>
      <c r="F137" s="12">
        <v>214</v>
      </c>
    </row>
    <row r="138" spans="1:6" x14ac:dyDescent="0.3">
      <c r="A138" s="8" t="s">
        <v>135</v>
      </c>
      <c r="B138" s="9">
        <v>152</v>
      </c>
      <c r="C138" s="9">
        <v>174</v>
      </c>
      <c r="D138" s="9">
        <v>80</v>
      </c>
      <c r="E138" s="9"/>
      <c r="F138" s="10">
        <v>194</v>
      </c>
    </row>
    <row r="139" spans="1:6" x14ac:dyDescent="0.3">
      <c r="A139" s="6" t="s">
        <v>136</v>
      </c>
      <c r="B139" s="11">
        <v>4602</v>
      </c>
      <c r="C139" s="11">
        <v>4285</v>
      </c>
      <c r="D139" s="11">
        <v>4162</v>
      </c>
      <c r="E139" s="11">
        <v>4256</v>
      </c>
      <c r="F139" s="14">
        <v>189</v>
      </c>
    </row>
    <row r="140" spans="1:6" x14ac:dyDescent="0.3">
      <c r="A140" s="8" t="s">
        <v>137</v>
      </c>
      <c r="B140" s="9">
        <v>39</v>
      </c>
      <c r="C140" s="9">
        <v>9</v>
      </c>
      <c r="D140" s="9">
        <v>52</v>
      </c>
      <c r="E140" s="9">
        <v>48</v>
      </c>
      <c r="F140" s="10">
        <v>186</v>
      </c>
    </row>
    <row r="141" spans="1:6" x14ac:dyDescent="0.3">
      <c r="A141" s="6" t="s">
        <v>138</v>
      </c>
      <c r="B141" s="11">
        <v>743</v>
      </c>
      <c r="C141" s="11">
        <v>773</v>
      </c>
      <c r="D141" s="11">
        <v>448</v>
      </c>
      <c r="E141" s="11">
        <v>250</v>
      </c>
      <c r="F141" s="12">
        <v>183</v>
      </c>
    </row>
    <row r="142" spans="1:6" x14ac:dyDescent="0.3">
      <c r="A142" s="8" t="s">
        <v>139</v>
      </c>
      <c r="B142" s="9">
        <v>425</v>
      </c>
      <c r="C142" s="9">
        <v>341</v>
      </c>
      <c r="D142" s="9">
        <v>318</v>
      </c>
      <c r="E142" s="9">
        <v>747</v>
      </c>
      <c r="F142" s="10">
        <v>174</v>
      </c>
    </row>
    <row r="143" spans="1:6" x14ac:dyDescent="0.3">
      <c r="A143" s="6" t="s">
        <v>140</v>
      </c>
      <c r="B143" s="11">
        <v>111</v>
      </c>
      <c r="C143" s="11">
        <v>111</v>
      </c>
      <c r="D143" s="11">
        <v>97</v>
      </c>
      <c r="E143" s="11">
        <v>23</v>
      </c>
      <c r="F143" s="12">
        <v>170</v>
      </c>
    </row>
    <row r="144" spans="1:6" x14ac:dyDescent="0.3">
      <c r="A144" s="8" t="s">
        <v>141</v>
      </c>
      <c r="B144" s="9">
        <v>63</v>
      </c>
      <c r="C144" s="9">
        <v>66</v>
      </c>
      <c r="D144" s="9">
        <v>93</v>
      </c>
      <c r="E144" s="9">
        <v>98</v>
      </c>
      <c r="F144" s="10">
        <v>163</v>
      </c>
    </row>
    <row r="145" spans="1:6" x14ac:dyDescent="0.3">
      <c r="A145" s="6" t="s">
        <v>142</v>
      </c>
      <c r="B145" s="11">
        <v>194</v>
      </c>
      <c r="C145" s="11">
        <v>206</v>
      </c>
      <c r="D145" s="11">
        <v>207</v>
      </c>
      <c r="E145" s="11">
        <v>82</v>
      </c>
      <c r="F145" s="12">
        <v>162</v>
      </c>
    </row>
    <row r="146" spans="1:6" x14ac:dyDescent="0.3">
      <c r="A146" s="8" t="s">
        <v>143</v>
      </c>
      <c r="B146" s="13">
        <v>55</v>
      </c>
      <c r="C146" s="13">
        <v>58</v>
      </c>
      <c r="D146" s="13">
        <v>180</v>
      </c>
      <c r="E146" s="13">
        <v>192</v>
      </c>
      <c r="F146" s="13">
        <v>158</v>
      </c>
    </row>
    <row r="147" spans="1:6" x14ac:dyDescent="0.3">
      <c r="A147" s="6" t="s">
        <v>144</v>
      </c>
      <c r="B147" s="14">
        <v>286</v>
      </c>
      <c r="C147" s="14">
        <v>296</v>
      </c>
      <c r="D147" s="14">
        <v>420</v>
      </c>
      <c r="E147" s="14">
        <v>345</v>
      </c>
      <c r="F147" s="14">
        <v>134</v>
      </c>
    </row>
    <row r="148" spans="1:6" x14ac:dyDescent="0.3">
      <c r="A148" s="8" t="s">
        <v>145</v>
      </c>
      <c r="B148" s="9">
        <v>81</v>
      </c>
      <c r="C148" s="9">
        <v>136</v>
      </c>
      <c r="D148" s="9">
        <v>170</v>
      </c>
      <c r="E148" s="9">
        <v>90</v>
      </c>
      <c r="F148" s="10">
        <v>134</v>
      </c>
    </row>
    <row r="149" spans="1:6" x14ac:dyDescent="0.3">
      <c r="A149" s="6" t="s">
        <v>146</v>
      </c>
      <c r="B149" s="11">
        <v>100</v>
      </c>
      <c r="C149" s="11">
        <v>89</v>
      </c>
      <c r="D149" s="11">
        <v>159</v>
      </c>
      <c r="E149" s="11">
        <v>155</v>
      </c>
      <c r="F149" s="12">
        <v>112</v>
      </c>
    </row>
    <row r="150" spans="1:6" x14ac:dyDescent="0.3">
      <c r="A150" s="8" t="s">
        <v>147</v>
      </c>
      <c r="B150" s="9">
        <v>152</v>
      </c>
      <c r="C150" s="9">
        <v>65</v>
      </c>
      <c r="D150" s="9">
        <v>213</v>
      </c>
      <c r="E150" s="9">
        <v>84</v>
      </c>
      <c r="F150" s="10">
        <v>112</v>
      </c>
    </row>
    <row r="151" spans="1:6" x14ac:dyDescent="0.3">
      <c r="A151" s="6" t="s">
        <v>148</v>
      </c>
      <c r="B151" s="14">
        <v>22</v>
      </c>
      <c r="C151" s="14">
        <v>81</v>
      </c>
      <c r="D151" s="11"/>
      <c r="E151" s="14">
        <v>185</v>
      </c>
      <c r="F151" s="14">
        <v>97</v>
      </c>
    </row>
    <row r="152" spans="1:6" x14ac:dyDescent="0.3">
      <c r="A152" s="8" t="s">
        <v>149</v>
      </c>
      <c r="B152" s="9">
        <v>92</v>
      </c>
      <c r="C152" s="9">
        <v>166</v>
      </c>
      <c r="D152" s="9">
        <v>292</v>
      </c>
      <c r="E152" s="9">
        <v>176</v>
      </c>
      <c r="F152" s="10">
        <v>84</v>
      </c>
    </row>
    <row r="153" spans="1:6" x14ac:dyDescent="0.3">
      <c r="A153" s="6" t="s">
        <v>150</v>
      </c>
      <c r="B153" s="11"/>
      <c r="C153" s="11"/>
      <c r="D153" s="11">
        <v>3</v>
      </c>
      <c r="E153" s="11">
        <v>117</v>
      </c>
      <c r="F153" s="12">
        <v>82</v>
      </c>
    </row>
    <row r="154" spans="1:6" x14ac:dyDescent="0.3">
      <c r="A154" s="8" t="s">
        <v>151</v>
      </c>
      <c r="B154" s="13">
        <v>48</v>
      </c>
      <c r="C154" s="13">
        <v>69</v>
      </c>
      <c r="D154" s="13">
        <v>66</v>
      </c>
      <c r="E154" s="13">
        <v>43</v>
      </c>
      <c r="F154" s="13">
        <v>82</v>
      </c>
    </row>
    <row r="155" spans="1:6" x14ac:dyDescent="0.3">
      <c r="A155" s="6" t="s">
        <v>152</v>
      </c>
      <c r="B155" s="11">
        <v>12</v>
      </c>
      <c r="C155" s="11">
        <v>75</v>
      </c>
      <c r="D155" s="11">
        <v>2</v>
      </c>
      <c r="E155" s="11">
        <v>378</v>
      </c>
      <c r="F155" s="12">
        <v>69</v>
      </c>
    </row>
    <row r="156" spans="1:6" x14ac:dyDescent="0.3">
      <c r="A156" s="8" t="s">
        <v>153</v>
      </c>
      <c r="B156" s="9">
        <v>43</v>
      </c>
      <c r="C156" s="9">
        <v>83</v>
      </c>
      <c r="D156" s="9">
        <v>27</v>
      </c>
      <c r="E156" s="9">
        <v>102</v>
      </c>
      <c r="F156" s="10">
        <v>42</v>
      </c>
    </row>
    <row r="157" spans="1:6" x14ac:dyDescent="0.3">
      <c r="A157" s="6" t="s">
        <v>154</v>
      </c>
      <c r="B157" s="11">
        <v>810</v>
      </c>
      <c r="C157" s="11">
        <v>13</v>
      </c>
      <c r="D157" s="11">
        <v>42</v>
      </c>
      <c r="E157" s="11">
        <v>54</v>
      </c>
      <c r="F157" s="12">
        <v>41</v>
      </c>
    </row>
    <row r="158" spans="1:6" x14ac:dyDescent="0.3">
      <c r="A158" s="8" t="s">
        <v>155</v>
      </c>
      <c r="B158" s="9">
        <v>15</v>
      </c>
      <c r="C158" s="9">
        <v>36</v>
      </c>
      <c r="D158" s="9">
        <v>2</v>
      </c>
      <c r="E158" s="9">
        <v>100</v>
      </c>
      <c r="F158" s="10">
        <v>40</v>
      </c>
    </row>
    <row r="159" spans="1:6" x14ac:dyDescent="0.3">
      <c r="A159" s="6" t="s">
        <v>156</v>
      </c>
      <c r="B159" s="11">
        <v>16</v>
      </c>
      <c r="C159" s="11">
        <v>13</v>
      </c>
      <c r="D159" s="11">
        <v>10</v>
      </c>
      <c r="E159" s="11">
        <v>31</v>
      </c>
      <c r="F159" s="12">
        <v>38</v>
      </c>
    </row>
    <row r="160" spans="1:6" x14ac:dyDescent="0.3">
      <c r="A160" s="8" t="s">
        <v>157</v>
      </c>
      <c r="B160" s="9">
        <v>20</v>
      </c>
      <c r="C160" s="9">
        <v>151</v>
      </c>
      <c r="D160" s="9">
        <v>11</v>
      </c>
      <c r="E160" s="9">
        <v>41</v>
      </c>
      <c r="F160" s="10">
        <v>33</v>
      </c>
    </row>
    <row r="161" spans="1:6" x14ac:dyDescent="0.3">
      <c r="A161" s="6" t="s">
        <v>158</v>
      </c>
      <c r="B161" s="14">
        <v>1290</v>
      </c>
      <c r="C161" s="14">
        <v>284</v>
      </c>
      <c r="D161" s="14">
        <v>137</v>
      </c>
      <c r="E161" s="14">
        <v>26</v>
      </c>
      <c r="F161" s="14">
        <v>33</v>
      </c>
    </row>
    <row r="162" spans="1:6" x14ac:dyDescent="0.3">
      <c r="A162" s="8" t="s">
        <v>159</v>
      </c>
      <c r="B162" s="13">
        <v>2037</v>
      </c>
      <c r="C162" s="13">
        <v>2001</v>
      </c>
      <c r="D162" s="13">
        <v>1291</v>
      </c>
      <c r="E162" s="13">
        <v>66</v>
      </c>
      <c r="F162" s="13">
        <v>31</v>
      </c>
    </row>
    <row r="163" spans="1:6" x14ac:dyDescent="0.3">
      <c r="A163" s="6" t="s">
        <v>160</v>
      </c>
      <c r="B163" s="11">
        <v>56</v>
      </c>
      <c r="C163" s="11">
        <v>0</v>
      </c>
      <c r="D163" s="11">
        <v>0</v>
      </c>
      <c r="E163" s="11">
        <v>0</v>
      </c>
      <c r="F163" s="12">
        <v>31</v>
      </c>
    </row>
    <row r="164" spans="1:6" x14ac:dyDescent="0.3">
      <c r="A164" s="8" t="s">
        <v>161</v>
      </c>
      <c r="B164" s="9">
        <v>12</v>
      </c>
      <c r="C164" s="9">
        <v>43</v>
      </c>
      <c r="D164" s="9">
        <v>32</v>
      </c>
      <c r="E164" s="9">
        <v>77</v>
      </c>
      <c r="F164" s="10">
        <v>31</v>
      </c>
    </row>
    <row r="165" spans="1:6" x14ac:dyDescent="0.3">
      <c r="A165" s="6" t="s">
        <v>162</v>
      </c>
      <c r="B165" s="14">
        <v>56</v>
      </c>
      <c r="C165" s="14">
        <v>51</v>
      </c>
      <c r="D165" s="14">
        <v>95</v>
      </c>
      <c r="E165" s="14">
        <v>46</v>
      </c>
      <c r="F165" s="14">
        <v>28</v>
      </c>
    </row>
    <row r="166" spans="1:6" x14ac:dyDescent="0.3">
      <c r="A166" s="8" t="s">
        <v>163</v>
      </c>
      <c r="B166" s="9"/>
      <c r="C166" s="13">
        <v>30</v>
      </c>
      <c r="D166" s="13">
        <v>6</v>
      </c>
      <c r="E166" s="13">
        <v>1</v>
      </c>
      <c r="F166" s="13">
        <v>26</v>
      </c>
    </row>
    <row r="167" spans="1:6" x14ac:dyDescent="0.3">
      <c r="A167" s="6" t="s">
        <v>164</v>
      </c>
      <c r="B167" s="11">
        <v>9</v>
      </c>
      <c r="C167" s="11">
        <v>14</v>
      </c>
      <c r="D167" s="11">
        <v>0</v>
      </c>
      <c r="E167" s="11">
        <v>46</v>
      </c>
      <c r="F167" s="12">
        <v>25</v>
      </c>
    </row>
    <row r="168" spans="1:6" x14ac:dyDescent="0.3">
      <c r="A168" s="8" t="s">
        <v>165</v>
      </c>
      <c r="B168" s="13">
        <v>1</v>
      </c>
      <c r="C168" s="13">
        <v>8</v>
      </c>
      <c r="D168" s="9"/>
      <c r="E168" s="13">
        <v>25</v>
      </c>
      <c r="F168" s="13">
        <v>25</v>
      </c>
    </row>
    <row r="169" spans="1:6" x14ac:dyDescent="0.3">
      <c r="A169" s="6" t="s">
        <v>166</v>
      </c>
      <c r="B169" s="11"/>
      <c r="C169" s="11"/>
      <c r="D169" s="11"/>
      <c r="E169" s="14">
        <v>11</v>
      </c>
      <c r="F169" s="14">
        <v>24</v>
      </c>
    </row>
    <row r="170" spans="1:6" x14ac:dyDescent="0.3">
      <c r="A170" s="8" t="s">
        <v>167</v>
      </c>
      <c r="B170" s="9">
        <v>6</v>
      </c>
      <c r="C170" s="9">
        <v>0</v>
      </c>
      <c r="D170" s="9">
        <v>2</v>
      </c>
      <c r="E170" s="9">
        <v>4</v>
      </c>
      <c r="F170" s="10">
        <v>21</v>
      </c>
    </row>
    <row r="171" spans="1:6" x14ac:dyDescent="0.3">
      <c r="A171" s="6" t="s">
        <v>168</v>
      </c>
      <c r="B171" s="14">
        <v>4056</v>
      </c>
      <c r="C171" s="14">
        <v>4472</v>
      </c>
      <c r="D171" s="14">
        <v>73</v>
      </c>
      <c r="E171" s="14">
        <v>176</v>
      </c>
      <c r="F171" s="14">
        <v>21</v>
      </c>
    </row>
    <row r="172" spans="1:6" x14ac:dyDescent="0.3">
      <c r="A172" s="8" t="s">
        <v>169</v>
      </c>
      <c r="B172" s="9">
        <v>0</v>
      </c>
      <c r="C172" s="9">
        <v>1</v>
      </c>
      <c r="D172" s="9">
        <v>0</v>
      </c>
      <c r="E172" s="9">
        <v>0</v>
      </c>
      <c r="F172" s="13">
        <v>21</v>
      </c>
    </row>
    <row r="173" spans="1:6" x14ac:dyDescent="0.3">
      <c r="A173" s="6" t="s">
        <v>170</v>
      </c>
      <c r="B173" s="11">
        <v>0</v>
      </c>
      <c r="C173" s="11">
        <v>1</v>
      </c>
      <c r="D173" s="14">
        <v>42</v>
      </c>
      <c r="E173" s="14">
        <v>43</v>
      </c>
      <c r="F173" s="14">
        <v>21</v>
      </c>
    </row>
    <row r="174" spans="1:6" x14ac:dyDescent="0.3">
      <c r="A174" s="8" t="s">
        <v>171</v>
      </c>
      <c r="B174" s="9">
        <v>0</v>
      </c>
      <c r="C174" s="9">
        <v>1</v>
      </c>
      <c r="D174" s="9">
        <v>10</v>
      </c>
      <c r="E174" s="9">
        <v>151</v>
      </c>
      <c r="F174" s="10">
        <v>20</v>
      </c>
    </row>
    <row r="175" spans="1:6" x14ac:dyDescent="0.3">
      <c r="A175" s="6" t="s">
        <v>172</v>
      </c>
      <c r="B175" s="11">
        <v>5</v>
      </c>
      <c r="C175" s="11">
        <v>2</v>
      </c>
      <c r="D175" s="11">
        <v>9</v>
      </c>
      <c r="E175" s="11">
        <v>7</v>
      </c>
      <c r="F175" s="12">
        <v>20</v>
      </c>
    </row>
    <row r="176" spans="1:6" x14ac:dyDescent="0.3">
      <c r="A176" s="8" t="s">
        <v>173</v>
      </c>
      <c r="B176" s="9"/>
      <c r="C176" s="9">
        <v>0</v>
      </c>
      <c r="D176" s="9">
        <v>1</v>
      </c>
      <c r="E176" s="13">
        <v>22</v>
      </c>
      <c r="F176" s="13">
        <v>20</v>
      </c>
    </row>
    <row r="177" spans="1:6" x14ac:dyDescent="0.3">
      <c r="A177" s="6" t="s">
        <v>174</v>
      </c>
      <c r="B177" s="11">
        <v>0</v>
      </c>
      <c r="C177" s="11">
        <v>3</v>
      </c>
      <c r="D177" s="11">
        <v>6</v>
      </c>
      <c r="E177" s="11">
        <v>6</v>
      </c>
      <c r="F177" s="12">
        <v>18</v>
      </c>
    </row>
    <row r="178" spans="1:6" x14ac:dyDescent="0.3">
      <c r="A178" s="8" t="s">
        <v>175</v>
      </c>
      <c r="B178" s="9">
        <v>7</v>
      </c>
      <c r="C178" s="9">
        <v>9</v>
      </c>
      <c r="D178" s="9">
        <v>25</v>
      </c>
      <c r="E178" s="9">
        <v>15</v>
      </c>
      <c r="F178" s="10">
        <v>14</v>
      </c>
    </row>
    <row r="179" spans="1:6" x14ac:dyDescent="0.3">
      <c r="A179" s="6" t="s">
        <v>176</v>
      </c>
      <c r="B179" s="14">
        <v>5</v>
      </c>
      <c r="C179" s="14">
        <v>3</v>
      </c>
      <c r="D179" s="14">
        <v>4</v>
      </c>
      <c r="E179" s="14">
        <v>58</v>
      </c>
      <c r="F179" s="14">
        <v>13</v>
      </c>
    </row>
    <row r="180" spans="1:6" x14ac:dyDescent="0.3">
      <c r="A180" s="8" t="s">
        <v>177</v>
      </c>
      <c r="B180" s="9"/>
      <c r="C180" s="9"/>
      <c r="D180" s="9"/>
      <c r="E180" s="9"/>
      <c r="F180" s="13">
        <v>12</v>
      </c>
    </row>
    <row r="181" spans="1:6" x14ac:dyDescent="0.3">
      <c r="A181" s="6" t="s">
        <v>178</v>
      </c>
      <c r="B181" s="11">
        <v>0</v>
      </c>
      <c r="C181" s="11">
        <v>1</v>
      </c>
      <c r="D181" s="11">
        <v>0</v>
      </c>
      <c r="E181" s="11">
        <v>0</v>
      </c>
      <c r="F181" s="12">
        <v>10</v>
      </c>
    </row>
    <row r="182" spans="1:6" x14ac:dyDescent="0.3">
      <c r="A182" s="8" t="s">
        <v>179</v>
      </c>
      <c r="B182" s="9">
        <v>3</v>
      </c>
      <c r="C182" s="9">
        <v>0</v>
      </c>
      <c r="D182" s="9">
        <v>0</v>
      </c>
      <c r="E182" s="9">
        <v>0</v>
      </c>
      <c r="F182" s="10">
        <v>10</v>
      </c>
    </row>
    <row r="183" spans="1:6" x14ac:dyDescent="0.3">
      <c r="A183" s="6" t="s">
        <v>180</v>
      </c>
      <c r="B183" s="11">
        <v>0</v>
      </c>
      <c r="C183" s="11">
        <v>0</v>
      </c>
      <c r="D183" s="11">
        <v>0</v>
      </c>
      <c r="E183" s="11">
        <v>8</v>
      </c>
      <c r="F183" s="12">
        <v>9</v>
      </c>
    </row>
    <row r="184" spans="1:6" x14ac:dyDescent="0.3">
      <c r="A184" s="8" t="s">
        <v>181</v>
      </c>
      <c r="B184" s="13">
        <v>3</v>
      </c>
      <c r="C184" s="9"/>
      <c r="D184" s="9"/>
      <c r="E184" s="9"/>
      <c r="F184" s="13">
        <v>9</v>
      </c>
    </row>
    <row r="185" spans="1:6" x14ac:dyDescent="0.3">
      <c r="A185" s="6" t="s">
        <v>182</v>
      </c>
      <c r="B185" s="11">
        <v>44</v>
      </c>
      <c r="C185" s="11">
        <v>0</v>
      </c>
      <c r="D185" s="11">
        <v>26</v>
      </c>
      <c r="E185" s="11">
        <v>0</v>
      </c>
      <c r="F185" s="12">
        <v>8</v>
      </c>
    </row>
    <row r="186" spans="1:6" x14ac:dyDescent="0.3">
      <c r="A186" s="8" t="s">
        <v>183</v>
      </c>
      <c r="B186" s="13">
        <v>2</v>
      </c>
      <c r="C186" s="13">
        <v>27</v>
      </c>
      <c r="D186" s="13">
        <v>4</v>
      </c>
      <c r="E186" s="13">
        <v>19</v>
      </c>
      <c r="F186" s="13">
        <v>8</v>
      </c>
    </row>
    <row r="187" spans="1:6" x14ac:dyDescent="0.3">
      <c r="A187" s="6" t="s">
        <v>184</v>
      </c>
      <c r="B187" s="11">
        <v>4</v>
      </c>
      <c r="C187" s="11">
        <v>4</v>
      </c>
      <c r="D187" s="11">
        <v>5</v>
      </c>
      <c r="E187" s="11">
        <v>31</v>
      </c>
      <c r="F187" s="12">
        <v>7</v>
      </c>
    </row>
    <row r="188" spans="1:6" x14ac:dyDescent="0.3">
      <c r="A188" s="8" t="s">
        <v>185</v>
      </c>
      <c r="B188" s="13">
        <v>4</v>
      </c>
      <c r="C188" s="13">
        <v>3</v>
      </c>
      <c r="D188" s="9"/>
      <c r="E188" s="9"/>
      <c r="F188" s="13">
        <v>7</v>
      </c>
    </row>
    <row r="189" spans="1:6" x14ac:dyDescent="0.3">
      <c r="A189" s="6" t="s">
        <v>186</v>
      </c>
      <c r="B189" s="11">
        <v>1</v>
      </c>
      <c r="C189" s="11">
        <v>0</v>
      </c>
      <c r="D189" s="11">
        <v>10</v>
      </c>
      <c r="E189" s="11">
        <v>9</v>
      </c>
      <c r="F189" s="12">
        <v>6</v>
      </c>
    </row>
    <row r="190" spans="1:6" x14ac:dyDescent="0.3">
      <c r="A190" s="8" t="s">
        <v>187</v>
      </c>
      <c r="B190" s="9">
        <v>61</v>
      </c>
      <c r="C190" s="9">
        <v>11</v>
      </c>
      <c r="D190" s="9">
        <v>62</v>
      </c>
      <c r="E190" s="9">
        <v>13</v>
      </c>
      <c r="F190" s="10">
        <v>6</v>
      </c>
    </row>
    <row r="191" spans="1:6" x14ac:dyDescent="0.3">
      <c r="A191" s="6" t="s">
        <v>188</v>
      </c>
      <c r="B191" s="11">
        <v>15</v>
      </c>
      <c r="C191" s="11">
        <v>9</v>
      </c>
      <c r="D191" s="14">
        <v>5</v>
      </c>
      <c r="E191" s="14">
        <v>5</v>
      </c>
      <c r="F191" s="14">
        <v>5</v>
      </c>
    </row>
    <row r="192" spans="1:6" x14ac:dyDescent="0.3">
      <c r="A192" s="8" t="s">
        <v>189</v>
      </c>
      <c r="B192" s="9">
        <v>16</v>
      </c>
      <c r="C192" s="9">
        <v>13</v>
      </c>
      <c r="D192" s="9">
        <v>2</v>
      </c>
      <c r="E192" s="9">
        <v>65</v>
      </c>
      <c r="F192" s="10">
        <v>4</v>
      </c>
    </row>
    <row r="193" spans="1:6" x14ac:dyDescent="0.3">
      <c r="A193" s="6" t="s">
        <v>190</v>
      </c>
      <c r="B193" s="11">
        <v>118</v>
      </c>
      <c r="C193" s="11">
        <v>33</v>
      </c>
      <c r="D193" s="11">
        <v>257</v>
      </c>
      <c r="E193" s="11">
        <v>51</v>
      </c>
      <c r="F193" s="12">
        <v>3</v>
      </c>
    </row>
    <row r="194" spans="1:6" x14ac:dyDescent="0.3">
      <c r="A194" s="8" t="s">
        <v>191</v>
      </c>
      <c r="B194" s="9">
        <v>34</v>
      </c>
      <c r="C194" s="9">
        <v>373</v>
      </c>
      <c r="D194" s="9">
        <v>1</v>
      </c>
      <c r="E194" s="9">
        <v>24</v>
      </c>
      <c r="F194" s="10">
        <v>3</v>
      </c>
    </row>
    <row r="195" spans="1:6" x14ac:dyDescent="0.3">
      <c r="A195" s="6" t="s">
        <v>192</v>
      </c>
      <c r="B195" s="11">
        <v>57</v>
      </c>
      <c r="C195" s="11">
        <v>27</v>
      </c>
      <c r="D195" s="11">
        <v>115</v>
      </c>
      <c r="E195" s="11">
        <v>29</v>
      </c>
      <c r="F195" s="12">
        <v>3</v>
      </c>
    </row>
    <row r="196" spans="1:6" x14ac:dyDescent="0.3">
      <c r="A196" s="8" t="s">
        <v>193</v>
      </c>
      <c r="B196" s="9"/>
      <c r="C196" s="9"/>
      <c r="D196" s="9"/>
      <c r="E196" s="9"/>
      <c r="F196" s="13">
        <v>2</v>
      </c>
    </row>
    <row r="197" spans="1:6" x14ac:dyDescent="0.3">
      <c r="A197" s="6" t="s">
        <v>194</v>
      </c>
      <c r="B197" s="11">
        <v>0</v>
      </c>
      <c r="C197" s="11">
        <v>0</v>
      </c>
      <c r="D197" s="11">
        <v>6</v>
      </c>
      <c r="E197" s="11">
        <v>2</v>
      </c>
      <c r="F197" s="12">
        <v>2</v>
      </c>
    </row>
    <row r="198" spans="1:6" x14ac:dyDescent="0.3">
      <c r="A198" s="8" t="s">
        <v>195</v>
      </c>
      <c r="B198" s="9"/>
      <c r="C198" s="9"/>
      <c r="D198" s="13">
        <v>1</v>
      </c>
      <c r="E198" s="9"/>
      <c r="F198" s="13">
        <v>2</v>
      </c>
    </row>
    <row r="199" spans="1:6" x14ac:dyDescent="0.3">
      <c r="A199" s="6" t="s">
        <v>196</v>
      </c>
      <c r="B199" s="14">
        <v>1</v>
      </c>
      <c r="C199" s="11"/>
      <c r="D199" s="11"/>
      <c r="E199" s="11"/>
      <c r="F199" s="14">
        <v>2</v>
      </c>
    </row>
    <row r="200" spans="1:6" x14ac:dyDescent="0.3">
      <c r="A200" s="8" t="s">
        <v>197</v>
      </c>
      <c r="B200" s="9">
        <v>2</v>
      </c>
      <c r="C200" s="9">
        <v>2</v>
      </c>
      <c r="D200" s="9">
        <v>0</v>
      </c>
      <c r="E200" s="9">
        <v>3</v>
      </c>
      <c r="F200" s="10">
        <v>1</v>
      </c>
    </row>
    <row r="201" spans="1:6" x14ac:dyDescent="0.3">
      <c r="A201" s="6" t="s">
        <v>198</v>
      </c>
      <c r="B201" s="14">
        <v>1</v>
      </c>
      <c r="C201" s="14">
        <v>10</v>
      </c>
      <c r="D201" s="14">
        <v>1</v>
      </c>
      <c r="E201" s="11"/>
      <c r="F201" s="14">
        <v>1</v>
      </c>
    </row>
    <row r="202" spans="1:6" x14ac:dyDescent="0.3">
      <c r="A202" s="8" t="s">
        <v>199</v>
      </c>
      <c r="B202" s="9">
        <v>0</v>
      </c>
      <c r="C202" s="9">
        <v>0</v>
      </c>
      <c r="D202" s="9">
        <v>0</v>
      </c>
      <c r="E202" s="9">
        <v>0</v>
      </c>
      <c r="F202" s="10">
        <v>1</v>
      </c>
    </row>
    <row r="203" spans="1:6" x14ac:dyDescent="0.3">
      <c r="A203" s="6" t="s">
        <v>200</v>
      </c>
      <c r="B203" s="11">
        <v>1</v>
      </c>
      <c r="C203" s="11">
        <v>4</v>
      </c>
      <c r="D203" s="11">
        <v>0</v>
      </c>
      <c r="E203" s="11">
        <v>1</v>
      </c>
      <c r="F203" s="12">
        <v>1</v>
      </c>
    </row>
    <row r="204" spans="1:6" x14ac:dyDescent="0.3">
      <c r="A204" s="8" t="s">
        <v>201</v>
      </c>
      <c r="B204" s="9">
        <v>4</v>
      </c>
      <c r="C204" s="9">
        <v>0</v>
      </c>
      <c r="D204" s="9">
        <v>0</v>
      </c>
      <c r="E204" s="9">
        <v>0</v>
      </c>
      <c r="F204" s="10">
        <v>0</v>
      </c>
    </row>
    <row r="205" spans="1:6" x14ac:dyDescent="0.3">
      <c r="A205" s="6" t="s">
        <v>202</v>
      </c>
      <c r="B205" s="11">
        <v>0</v>
      </c>
      <c r="C205" s="11">
        <v>7</v>
      </c>
      <c r="D205" s="11">
        <v>0</v>
      </c>
      <c r="E205" s="11">
        <v>6</v>
      </c>
      <c r="F205" s="12">
        <v>0</v>
      </c>
    </row>
    <row r="206" spans="1:6" x14ac:dyDescent="0.3">
      <c r="A206" s="8" t="s">
        <v>203</v>
      </c>
      <c r="B206" s="9">
        <v>21</v>
      </c>
      <c r="C206" s="9">
        <v>22</v>
      </c>
      <c r="D206" s="9">
        <v>56</v>
      </c>
      <c r="E206" s="9">
        <v>1</v>
      </c>
      <c r="F206" s="10">
        <v>0</v>
      </c>
    </row>
    <row r="207" spans="1:6" x14ac:dyDescent="0.3">
      <c r="A207" s="6" t="s">
        <v>204</v>
      </c>
      <c r="B207" s="11">
        <v>2</v>
      </c>
      <c r="C207" s="11">
        <v>1</v>
      </c>
      <c r="D207" s="11">
        <v>0</v>
      </c>
      <c r="E207" s="11">
        <v>1</v>
      </c>
      <c r="F207" s="12">
        <v>0</v>
      </c>
    </row>
    <row r="208" spans="1:6" x14ac:dyDescent="0.3">
      <c r="A208" s="8" t="s">
        <v>205</v>
      </c>
      <c r="B208" s="9">
        <v>0</v>
      </c>
      <c r="C208" s="9">
        <v>0</v>
      </c>
      <c r="D208" s="9">
        <v>75</v>
      </c>
      <c r="E208" s="9">
        <v>31</v>
      </c>
      <c r="F208" s="10">
        <v>0</v>
      </c>
    </row>
    <row r="209" spans="1:6" x14ac:dyDescent="0.3">
      <c r="A209" s="6" t="s">
        <v>206</v>
      </c>
      <c r="B209" s="11">
        <v>0</v>
      </c>
      <c r="C209" s="11">
        <v>1</v>
      </c>
      <c r="D209" s="11">
        <v>3</v>
      </c>
      <c r="E209" s="11">
        <v>2</v>
      </c>
      <c r="F209" s="12">
        <v>0</v>
      </c>
    </row>
    <row r="210" spans="1:6" x14ac:dyDescent="0.3">
      <c r="A210" s="8" t="s">
        <v>207</v>
      </c>
      <c r="B210" s="9">
        <v>0</v>
      </c>
      <c r="C210" s="9">
        <v>1</v>
      </c>
      <c r="D210" s="9">
        <v>4</v>
      </c>
      <c r="E210" s="9">
        <v>2</v>
      </c>
      <c r="F210" s="10">
        <v>0</v>
      </c>
    </row>
    <row r="211" spans="1:6" x14ac:dyDescent="0.3">
      <c r="A211" s="6" t="s">
        <v>208</v>
      </c>
      <c r="B211" s="11"/>
      <c r="C211" s="11"/>
      <c r="D211" s="14">
        <v>1</v>
      </c>
      <c r="E211" s="11"/>
      <c r="F211" s="12"/>
    </row>
    <row r="212" spans="1:6" x14ac:dyDescent="0.3">
      <c r="A212" s="8" t="s">
        <v>209</v>
      </c>
      <c r="B212" s="13">
        <v>5</v>
      </c>
      <c r="C212" s="9"/>
      <c r="D212" s="13">
        <v>2</v>
      </c>
      <c r="E212" s="9"/>
      <c r="F212" s="10"/>
    </row>
    <row r="213" spans="1:6" x14ac:dyDescent="0.3">
      <c r="A213" s="6" t="s">
        <v>210</v>
      </c>
      <c r="B213" s="11"/>
      <c r="C213" s="14">
        <v>1</v>
      </c>
      <c r="D213" s="11"/>
      <c r="E213" s="11"/>
      <c r="F213" s="12"/>
    </row>
    <row r="214" spans="1:6" x14ac:dyDescent="0.3">
      <c r="A214" s="8" t="s">
        <v>211</v>
      </c>
      <c r="B214" s="13">
        <v>43</v>
      </c>
      <c r="C214" s="9"/>
      <c r="D214" s="9"/>
      <c r="E214" s="9"/>
      <c r="F214" s="10"/>
    </row>
    <row r="215" spans="1:6" x14ac:dyDescent="0.3">
      <c r="A215" s="6" t="s">
        <v>212</v>
      </c>
      <c r="B215" s="11">
        <v>40</v>
      </c>
      <c r="C215" s="11">
        <v>31</v>
      </c>
      <c r="D215" s="11">
        <v>60</v>
      </c>
      <c r="E215" s="11">
        <v>61</v>
      </c>
      <c r="F215" s="12"/>
    </row>
    <row r="216" spans="1:6" x14ac:dyDescent="0.3">
      <c r="A216" s="8" t="s">
        <v>213</v>
      </c>
      <c r="B216" s="9"/>
      <c r="C216" s="13">
        <v>2</v>
      </c>
      <c r="D216" s="13">
        <v>2</v>
      </c>
      <c r="E216" s="9"/>
      <c r="F216" s="10"/>
    </row>
    <row r="217" spans="1:6" x14ac:dyDescent="0.3">
      <c r="A217" s="6" t="s">
        <v>214</v>
      </c>
      <c r="B217" s="11"/>
      <c r="C217" s="11"/>
      <c r="D217" s="14">
        <v>2</v>
      </c>
      <c r="E217" s="11"/>
      <c r="F217" s="12"/>
    </row>
    <row r="218" spans="1:6" x14ac:dyDescent="0.3">
      <c r="A218" s="8" t="s">
        <v>215</v>
      </c>
      <c r="B218" s="9"/>
      <c r="C218" s="9">
        <v>1</v>
      </c>
      <c r="D218" s="9">
        <v>0</v>
      </c>
      <c r="E218" s="9"/>
      <c r="F218" s="10"/>
    </row>
    <row r="219" spans="1:6" x14ac:dyDescent="0.3">
      <c r="A219" s="6" t="s">
        <v>216</v>
      </c>
      <c r="B219" s="11">
        <v>144</v>
      </c>
      <c r="C219" s="11">
        <v>132</v>
      </c>
      <c r="D219" s="11">
        <v>152</v>
      </c>
      <c r="E219" s="11">
        <v>159</v>
      </c>
      <c r="F219" s="12"/>
    </row>
    <row r="220" spans="1:6" x14ac:dyDescent="0.3">
      <c r="A220" s="8" t="s">
        <v>217</v>
      </c>
      <c r="B220" s="9"/>
      <c r="C220" s="9"/>
      <c r="D220" s="9"/>
      <c r="E220" s="13">
        <v>3</v>
      </c>
      <c r="F220" s="10"/>
    </row>
    <row r="221" spans="1:6" x14ac:dyDescent="0.3">
      <c r="A221" s="6" t="s">
        <v>218</v>
      </c>
      <c r="B221" s="14">
        <v>6</v>
      </c>
      <c r="C221" s="11"/>
      <c r="D221" s="14">
        <v>6</v>
      </c>
      <c r="E221" s="11"/>
      <c r="F221" s="12"/>
    </row>
    <row r="222" spans="1:6" x14ac:dyDescent="0.3">
      <c r="A222" s="8" t="s">
        <v>219</v>
      </c>
      <c r="B222" s="9"/>
      <c r="C222" s="9"/>
      <c r="D222" s="9"/>
      <c r="E222" s="13">
        <v>75</v>
      </c>
      <c r="F222" s="10"/>
    </row>
    <row r="223" spans="1:6" x14ac:dyDescent="0.3">
      <c r="A223" s="15" t="s">
        <v>220</v>
      </c>
      <c r="B223" s="16"/>
      <c r="C223" s="14">
        <v>11</v>
      </c>
      <c r="D223" s="16"/>
      <c r="E223" s="16"/>
      <c r="F223" s="17"/>
    </row>
  </sheetData>
  <mergeCells count="2">
    <mergeCell ref="A1:F1"/>
    <mergeCell ref="A2:F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80BF-9074-4715-9524-59D41E812753}">
  <sheetPr>
    <tabColor theme="6" tint="0.39997558519241921"/>
  </sheetPr>
  <dimension ref="A1:G115"/>
  <sheetViews>
    <sheetView showGridLines="0" workbookViewId="0">
      <selection activeCell="J5" sqref="J5"/>
    </sheetView>
  </sheetViews>
  <sheetFormatPr defaultRowHeight="14.4" x14ac:dyDescent="0.3"/>
  <cols>
    <col min="1" max="1" width="35.5546875" style="2" bestFit="1" customWidth="1"/>
    <col min="2" max="6" width="17.44140625" style="2" bestFit="1" customWidth="1"/>
    <col min="7" max="7" width="14" style="2" bestFit="1" customWidth="1"/>
    <col min="8" max="16384" width="8.88671875" style="2"/>
  </cols>
  <sheetData>
    <row r="1" spans="1:7" x14ac:dyDescent="0.3">
      <c r="A1" s="3" t="s">
        <v>6</v>
      </c>
      <c r="B1" s="4" t="s">
        <v>221</v>
      </c>
      <c r="C1" s="4" t="s">
        <v>222</v>
      </c>
      <c r="D1" s="4" t="s">
        <v>223</v>
      </c>
      <c r="E1" s="4" t="s">
        <v>224</v>
      </c>
      <c r="F1" s="5" t="s">
        <v>225</v>
      </c>
      <c r="G1" s="5" t="s">
        <v>353</v>
      </c>
    </row>
    <row r="2" spans="1:7" x14ac:dyDescent="0.3">
      <c r="A2" s="6" t="s">
        <v>13</v>
      </c>
      <c r="B2" s="11">
        <v>85908</v>
      </c>
      <c r="C2" s="11">
        <v>80065</v>
      </c>
      <c r="D2" s="11">
        <v>83653</v>
      </c>
      <c r="E2" s="11">
        <v>99600</v>
      </c>
      <c r="F2" s="12">
        <v>96858</v>
      </c>
      <c r="G2" s="12">
        <f>IF(B2=0,100,(F2-B2)/B2*100)</f>
        <v>12.746193602458444</v>
      </c>
    </row>
    <row r="3" spans="1:7" x14ac:dyDescent="0.3">
      <c r="A3" s="8" t="s">
        <v>15</v>
      </c>
      <c r="B3" s="9">
        <v>9512</v>
      </c>
      <c r="C3" s="9">
        <v>9502</v>
      </c>
      <c r="D3" s="9">
        <v>13166</v>
      </c>
      <c r="E3" s="9">
        <v>17442</v>
      </c>
      <c r="F3" s="10">
        <v>15656</v>
      </c>
      <c r="G3" s="10">
        <f t="shared" ref="G3:G66" si="0">IF(B3=0,100,(F3-B3)/B3*100)</f>
        <v>64.592094196804041</v>
      </c>
    </row>
    <row r="4" spans="1:7" x14ac:dyDescent="0.3">
      <c r="A4" s="6" t="s">
        <v>14</v>
      </c>
      <c r="B4" s="11">
        <v>17038</v>
      </c>
      <c r="C4" s="11">
        <v>17707</v>
      </c>
      <c r="D4" s="11">
        <v>17982</v>
      </c>
      <c r="E4" s="11">
        <v>16152</v>
      </c>
      <c r="F4" s="12">
        <v>15294</v>
      </c>
      <c r="G4" s="12">
        <f t="shared" si="0"/>
        <v>-10.235943185819933</v>
      </c>
    </row>
    <row r="5" spans="1:7" x14ac:dyDescent="0.3">
      <c r="A5" s="8" t="s">
        <v>26</v>
      </c>
      <c r="B5" s="9">
        <v>5058</v>
      </c>
      <c r="C5" s="9">
        <v>8330</v>
      </c>
      <c r="D5" s="9">
        <v>9902</v>
      </c>
      <c r="E5" s="9">
        <v>9699</v>
      </c>
      <c r="F5" s="10">
        <v>13012</v>
      </c>
      <c r="G5" s="10">
        <f t="shared" si="0"/>
        <v>157.25583234480033</v>
      </c>
    </row>
    <row r="6" spans="1:7" x14ac:dyDescent="0.3">
      <c r="A6" s="6" t="s">
        <v>18</v>
      </c>
      <c r="B6" s="11">
        <v>9229</v>
      </c>
      <c r="C6" s="11">
        <v>9938</v>
      </c>
      <c r="D6" s="11">
        <v>8720</v>
      </c>
      <c r="E6" s="11">
        <v>9604</v>
      </c>
      <c r="F6" s="12">
        <v>10515</v>
      </c>
      <c r="G6" s="12">
        <f t="shared" si="0"/>
        <v>13.934337414671145</v>
      </c>
    </row>
    <row r="7" spans="1:7" x14ac:dyDescent="0.3">
      <c r="A7" s="8" t="s">
        <v>20</v>
      </c>
      <c r="B7" s="9">
        <v>7640</v>
      </c>
      <c r="C7" s="9">
        <v>5943</v>
      </c>
      <c r="D7" s="9">
        <v>9561</v>
      </c>
      <c r="E7" s="9">
        <v>12335</v>
      </c>
      <c r="F7" s="10">
        <v>10409</v>
      </c>
      <c r="G7" s="10">
        <f t="shared" si="0"/>
        <v>36.2434554973822</v>
      </c>
    </row>
    <row r="8" spans="1:7" x14ac:dyDescent="0.3">
      <c r="A8" s="6" t="s">
        <v>17</v>
      </c>
      <c r="B8" s="11">
        <v>8089</v>
      </c>
      <c r="C8" s="11">
        <v>7995</v>
      </c>
      <c r="D8" s="11">
        <v>10423</v>
      </c>
      <c r="E8" s="11">
        <v>10343</v>
      </c>
      <c r="F8" s="12">
        <v>9098</v>
      </c>
      <c r="G8" s="12">
        <f t="shared" si="0"/>
        <v>12.47372975645939</v>
      </c>
    </row>
    <row r="9" spans="1:7" x14ac:dyDescent="0.3">
      <c r="A9" s="8" t="s">
        <v>16</v>
      </c>
      <c r="B9" s="9">
        <v>7952</v>
      </c>
      <c r="C9" s="9">
        <v>9627</v>
      </c>
      <c r="D9" s="9">
        <v>10401</v>
      </c>
      <c r="E9" s="9">
        <v>9729</v>
      </c>
      <c r="F9" s="10">
        <v>8796</v>
      </c>
      <c r="G9" s="10">
        <f t="shared" si="0"/>
        <v>10.613682092555333</v>
      </c>
    </row>
    <row r="10" spans="1:7" x14ac:dyDescent="0.3">
      <c r="A10" s="6" t="s">
        <v>22</v>
      </c>
      <c r="B10" s="11">
        <v>6464</v>
      </c>
      <c r="C10" s="11">
        <v>7300</v>
      </c>
      <c r="D10" s="11">
        <v>7150</v>
      </c>
      <c r="E10" s="11">
        <v>9533</v>
      </c>
      <c r="F10" s="12">
        <v>8568</v>
      </c>
      <c r="G10" s="12">
        <f t="shared" si="0"/>
        <v>32.549504950495049</v>
      </c>
    </row>
    <row r="11" spans="1:7" x14ac:dyDescent="0.3">
      <c r="A11" s="8" t="s">
        <v>19</v>
      </c>
      <c r="B11" s="9">
        <v>7640</v>
      </c>
      <c r="C11" s="9">
        <v>6741</v>
      </c>
      <c r="D11" s="9">
        <v>9909</v>
      </c>
      <c r="E11" s="9">
        <v>9509</v>
      </c>
      <c r="F11" s="10">
        <v>8530</v>
      </c>
      <c r="G11" s="10">
        <f t="shared" si="0"/>
        <v>11.649214659685864</v>
      </c>
    </row>
    <row r="12" spans="1:7" x14ac:dyDescent="0.3">
      <c r="A12" s="6" t="s">
        <v>23</v>
      </c>
      <c r="B12" s="11">
        <v>7118</v>
      </c>
      <c r="C12" s="11">
        <v>5710</v>
      </c>
      <c r="D12" s="11">
        <v>7273</v>
      </c>
      <c r="E12" s="11">
        <v>10254</v>
      </c>
      <c r="F12" s="12">
        <v>8400</v>
      </c>
      <c r="G12" s="12">
        <f t="shared" si="0"/>
        <v>18.010677156504638</v>
      </c>
    </row>
    <row r="13" spans="1:7" x14ac:dyDescent="0.3">
      <c r="A13" s="8" t="s">
        <v>21</v>
      </c>
      <c r="B13" s="9">
        <v>6995</v>
      </c>
      <c r="C13" s="9">
        <v>6359</v>
      </c>
      <c r="D13" s="9">
        <v>8923</v>
      </c>
      <c r="E13" s="9">
        <v>9433</v>
      </c>
      <c r="F13" s="10">
        <v>7991</v>
      </c>
      <c r="G13" s="10">
        <f t="shared" si="0"/>
        <v>14.238741958541814</v>
      </c>
    </row>
    <row r="14" spans="1:7" x14ac:dyDescent="0.3">
      <c r="A14" s="6" t="s">
        <v>24</v>
      </c>
      <c r="B14" s="11">
        <v>6203</v>
      </c>
      <c r="C14" s="11">
        <v>5874</v>
      </c>
      <c r="D14" s="11">
        <v>4548</v>
      </c>
      <c r="E14" s="11">
        <v>6726</v>
      </c>
      <c r="F14" s="12">
        <v>7234</v>
      </c>
      <c r="G14" s="12">
        <f t="shared" si="0"/>
        <v>16.620989843624052</v>
      </c>
    </row>
    <row r="15" spans="1:7" x14ac:dyDescent="0.3">
      <c r="A15" s="8" t="s">
        <v>27</v>
      </c>
      <c r="B15" s="9">
        <v>5681</v>
      </c>
      <c r="C15" s="9">
        <v>4039</v>
      </c>
      <c r="D15" s="9">
        <v>4670</v>
      </c>
      <c r="E15" s="9">
        <v>5658</v>
      </c>
      <c r="F15" s="10">
        <v>6204</v>
      </c>
      <c r="G15" s="10">
        <f t="shared" si="0"/>
        <v>9.2061256820982216</v>
      </c>
    </row>
    <row r="16" spans="1:7" x14ac:dyDescent="0.3">
      <c r="A16" s="6" t="s">
        <v>32</v>
      </c>
      <c r="B16" s="11">
        <v>4079</v>
      </c>
      <c r="C16" s="11">
        <v>3207</v>
      </c>
      <c r="D16" s="11">
        <v>3355</v>
      </c>
      <c r="E16" s="11">
        <v>6162</v>
      </c>
      <c r="F16" s="12">
        <v>4675</v>
      </c>
      <c r="G16" s="12">
        <f t="shared" si="0"/>
        <v>14.611424368717824</v>
      </c>
    </row>
    <row r="17" spans="1:7" x14ac:dyDescent="0.3">
      <c r="A17" s="8" t="s">
        <v>38</v>
      </c>
      <c r="B17" s="9">
        <v>3072</v>
      </c>
      <c r="C17" s="9">
        <v>1722</v>
      </c>
      <c r="D17" s="9">
        <v>2608</v>
      </c>
      <c r="E17" s="9">
        <v>4570</v>
      </c>
      <c r="F17" s="10">
        <v>4469</v>
      </c>
      <c r="G17" s="10">
        <f t="shared" si="0"/>
        <v>45.475260416666671</v>
      </c>
    </row>
    <row r="18" spans="1:7" x14ac:dyDescent="0.3">
      <c r="A18" s="6" t="s">
        <v>30</v>
      </c>
      <c r="B18" s="11">
        <v>5818</v>
      </c>
      <c r="C18" s="11">
        <v>3252</v>
      </c>
      <c r="D18" s="11">
        <v>2290</v>
      </c>
      <c r="E18" s="11">
        <v>4153</v>
      </c>
      <c r="F18" s="12">
        <v>4197</v>
      </c>
      <c r="G18" s="12">
        <f t="shared" si="0"/>
        <v>-27.861808181505669</v>
      </c>
    </row>
    <row r="19" spans="1:7" x14ac:dyDescent="0.3">
      <c r="A19" s="8" t="s">
        <v>37</v>
      </c>
      <c r="B19" s="9">
        <v>3786</v>
      </c>
      <c r="C19" s="9">
        <v>2713</v>
      </c>
      <c r="D19" s="9">
        <v>2404</v>
      </c>
      <c r="E19" s="9">
        <v>2571</v>
      </c>
      <c r="F19" s="10">
        <v>3789</v>
      </c>
      <c r="G19" s="10">
        <f t="shared" si="0"/>
        <v>7.9239302694136288E-2</v>
      </c>
    </row>
    <row r="20" spans="1:7" x14ac:dyDescent="0.3">
      <c r="A20" s="6" t="s">
        <v>33</v>
      </c>
      <c r="B20" s="11">
        <v>3552</v>
      </c>
      <c r="C20" s="11">
        <v>3674</v>
      </c>
      <c r="D20" s="11">
        <v>2766</v>
      </c>
      <c r="E20" s="11">
        <v>3157</v>
      </c>
      <c r="F20" s="12">
        <v>2925</v>
      </c>
      <c r="G20" s="12">
        <f t="shared" si="0"/>
        <v>-17.652027027027025</v>
      </c>
    </row>
    <row r="21" spans="1:7" x14ac:dyDescent="0.3">
      <c r="A21" s="8" t="s">
        <v>42</v>
      </c>
      <c r="B21" s="9">
        <v>1929</v>
      </c>
      <c r="C21" s="9">
        <v>2040</v>
      </c>
      <c r="D21" s="9">
        <v>1985</v>
      </c>
      <c r="E21" s="9">
        <v>2158</v>
      </c>
      <c r="F21" s="10">
        <v>2550</v>
      </c>
      <c r="G21" s="10">
        <f t="shared" si="0"/>
        <v>32.192846034214618</v>
      </c>
    </row>
    <row r="22" spans="1:7" x14ac:dyDescent="0.3">
      <c r="A22" s="6" t="s">
        <v>49</v>
      </c>
      <c r="B22" s="11">
        <v>1525</v>
      </c>
      <c r="C22" s="11">
        <v>1840</v>
      </c>
      <c r="D22" s="11">
        <v>2083</v>
      </c>
      <c r="E22" s="11">
        <v>2536</v>
      </c>
      <c r="F22" s="12">
        <v>2535</v>
      </c>
      <c r="G22" s="12">
        <f t="shared" si="0"/>
        <v>66.229508196721312</v>
      </c>
    </row>
    <row r="23" spans="1:7" x14ac:dyDescent="0.3">
      <c r="A23" s="8" t="s">
        <v>39</v>
      </c>
      <c r="B23" s="9">
        <v>2221</v>
      </c>
      <c r="C23" s="9">
        <v>1769</v>
      </c>
      <c r="D23" s="9">
        <v>1482</v>
      </c>
      <c r="E23" s="9">
        <v>2251</v>
      </c>
      <c r="F23" s="10">
        <v>2482</v>
      </c>
      <c r="G23" s="10">
        <f t="shared" si="0"/>
        <v>11.75146330481765</v>
      </c>
    </row>
    <row r="24" spans="1:7" x14ac:dyDescent="0.3">
      <c r="A24" s="6" t="s">
        <v>40</v>
      </c>
      <c r="B24" s="11">
        <v>2276</v>
      </c>
      <c r="C24" s="11">
        <v>2073</v>
      </c>
      <c r="D24" s="11">
        <v>2035</v>
      </c>
      <c r="E24" s="11">
        <v>1937</v>
      </c>
      <c r="F24" s="12">
        <v>2461</v>
      </c>
      <c r="G24" s="12">
        <f t="shared" si="0"/>
        <v>8.1282952548330396</v>
      </c>
    </row>
    <row r="25" spans="1:7" x14ac:dyDescent="0.3">
      <c r="A25" s="6" t="s">
        <v>40</v>
      </c>
      <c r="B25" s="9">
        <v>2751</v>
      </c>
      <c r="C25" s="9">
        <v>2761</v>
      </c>
      <c r="D25" s="9">
        <v>2003</v>
      </c>
      <c r="E25" s="9">
        <v>2340</v>
      </c>
      <c r="F25" s="10">
        <v>2246</v>
      </c>
      <c r="G25" s="10">
        <f t="shared" si="0"/>
        <v>-18.356961105052708</v>
      </c>
    </row>
    <row r="26" spans="1:7" x14ac:dyDescent="0.3">
      <c r="A26" s="6" t="s">
        <v>45</v>
      </c>
      <c r="B26" s="11">
        <v>1765</v>
      </c>
      <c r="C26" s="11">
        <v>2390</v>
      </c>
      <c r="D26" s="11">
        <v>1704</v>
      </c>
      <c r="E26" s="11">
        <v>1475</v>
      </c>
      <c r="F26" s="12">
        <v>1973</v>
      </c>
      <c r="G26" s="12">
        <f t="shared" si="0"/>
        <v>11.784702549575071</v>
      </c>
    </row>
    <row r="27" spans="1:7" x14ac:dyDescent="0.3">
      <c r="A27" s="8" t="s">
        <v>51</v>
      </c>
      <c r="B27" s="9">
        <v>1264</v>
      </c>
      <c r="C27" s="9">
        <v>1114</v>
      </c>
      <c r="D27" s="9">
        <v>1300</v>
      </c>
      <c r="E27" s="9">
        <v>2099</v>
      </c>
      <c r="F27" s="10">
        <v>1796</v>
      </c>
      <c r="G27" s="10">
        <f t="shared" si="0"/>
        <v>42.088607594936711</v>
      </c>
    </row>
    <row r="28" spans="1:7" x14ac:dyDescent="0.3">
      <c r="A28" s="6" t="s">
        <v>56</v>
      </c>
      <c r="B28" s="11">
        <v>918</v>
      </c>
      <c r="C28" s="11">
        <v>2219</v>
      </c>
      <c r="D28" s="11">
        <v>1233</v>
      </c>
      <c r="E28" s="11">
        <v>1264</v>
      </c>
      <c r="F28" s="12">
        <v>1745</v>
      </c>
      <c r="G28" s="12">
        <f t="shared" si="0"/>
        <v>90.087145969498906</v>
      </c>
    </row>
    <row r="29" spans="1:7" x14ac:dyDescent="0.3">
      <c r="A29" s="8" t="s">
        <v>41</v>
      </c>
      <c r="B29" s="9">
        <v>2610</v>
      </c>
      <c r="C29" s="9">
        <v>1395</v>
      </c>
      <c r="D29" s="9">
        <v>1669</v>
      </c>
      <c r="E29" s="9">
        <v>1876</v>
      </c>
      <c r="F29" s="10">
        <v>1686</v>
      </c>
      <c r="G29" s="10">
        <f t="shared" si="0"/>
        <v>-35.402298850574716</v>
      </c>
    </row>
    <row r="30" spans="1:7" x14ac:dyDescent="0.3">
      <c r="A30" s="6" t="s">
        <v>44</v>
      </c>
      <c r="B30" s="11">
        <v>1490</v>
      </c>
      <c r="C30" s="11">
        <v>2944</v>
      </c>
      <c r="D30" s="11">
        <v>1900</v>
      </c>
      <c r="E30" s="11">
        <v>1613</v>
      </c>
      <c r="F30" s="12">
        <v>1637</v>
      </c>
      <c r="G30" s="12">
        <f t="shared" si="0"/>
        <v>9.8657718120805367</v>
      </c>
    </row>
    <row r="31" spans="1:7" x14ac:dyDescent="0.3">
      <c r="A31" s="8" t="s">
        <v>46</v>
      </c>
      <c r="B31" s="9">
        <v>1424</v>
      </c>
      <c r="C31" s="9">
        <v>1530</v>
      </c>
      <c r="D31" s="9">
        <v>1940</v>
      </c>
      <c r="E31" s="9">
        <v>2307</v>
      </c>
      <c r="F31" s="10">
        <v>1612</v>
      </c>
      <c r="G31" s="10">
        <f t="shared" si="0"/>
        <v>13.202247191011235</v>
      </c>
    </row>
    <row r="32" spans="1:7" x14ac:dyDescent="0.3">
      <c r="A32" s="6" t="s">
        <v>50</v>
      </c>
      <c r="B32" s="11">
        <v>906</v>
      </c>
      <c r="C32" s="11">
        <v>899</v>
      </c>
      <c r="D32" s="11">
        <v>1249</v>
      </c>
      <c r="E32" s="11">
        <v>1308</v>
      </c>
      <c r="F32" s="12">
        <v>1446</v>
      </c>
      <c r="G32" s="12">
        <f t="shared" si="0"/>
        <v>59.602649006622521</v>
      </c>
    </row>
    <row r="33" spans="1:7" x14ac:dyDescent="0.3">
      <c r="A33" s="8" t="s">
        <v>25</v>
      </c>
      <c r="B33" s="9">
        <v>4589</v>
      </c>
      <c r="C33" s="9">
        <v>3886</v>
      </c>
      <c r="D33" s="9">
        <v>2765</v>
      </c>
      <c r="E33" s="9">
        <v>1210</v>
      </c>
      <c r="F33" s="10">
        <v>1371</v>
      </c>
      <c r="G33" s="10">
        <f t="shared" si="0"/>
        <v>-70.124210067552838</v>
      </c>
    </row>
    <row r="34" spans="1:7" x14ac:dyDescent="0.3">
      <c r="A34" s="6" t="s">
        <v>55</v>
      </c>
      <c r="B34" s="11">
        <v>810</v>
      </c>
      <c r="C34" s="11">
        <v>886</v>
      </c>
      <c r="D34" s="11">
        <v>1356</v>
      </c>
      <c r="E34" s="11">
        <v>1677</v>
      </c>
      <c r="F34" s="12">
        <v>1145</v>
      </c>
      <c r="G34" s="12">
        <f t="shared" si="0"/>
        <v>41.358024691358025</v>
      </c>
    </row>
    <row r="35" spans="1:7" x14ac:dyDescent="0.3">
      <c r="A35" s="8" t="s">
        <v>83</v>
      </c>
      <c r="B35" s="9">
        <v>424</v>
      </c>
      <c r="C35" s="9">
        <v>429</v>
      </c>
      <c r="D35" s="9">
        <v>832</v>
      </c>
      <c r="E35" s="9">
        <v>966</v>
      </c>
      <c r="F35" s="10">
        <v>957</v>
      </c>
      <c r="G35" s="10">
        <f t="shared" si="0"/>
        <v>125.70754716981132</v>
      </c>
    </row>
    <row r="36" spans="1:7" x14ac:dyDescent="0.3">
      <c r="A36" s="6" t="s">
        <v>61</v>
      </c>
      <c r="B36" s="11">
        <v>906</v>
      </c>
      <c r="C36" s="11">
        <v>1004</v>
      </c>
      <c r="D36" s="11">
        <v>733</v>
      </c>
      <c r="E36" s="11">
        <v>1088</v>
      </c>
      <c r="F36" s="12">
        <v>905</v>
      </c>
      <c r="G36" s="12">
        <f t="shared" si="0"/>
        <v>-0.11037527593818984</v>
      </c>
    </row>
    <row r="37" spans="1:7" x14ac:dyDescent="0.3">
      <c r="A37" s="8" t="s">
        <v>66</v>
      </c>
      <c r="B37" s="9">
        <v>669</v>
      </c>
      <c r="C37" s="9">
        <v>881</v>
      </c>
      <c r="D37" s="9">
        <v>959</v>
      </c>
      <c r="E37" s="9">
        <v>1226</v>
      </c>
      <c r="F37" s="10">
        <v>842</v>
      </c>
      <c r="G37" s="10">
        <f t="shared" si="0"/>
        <v>25.859491778774292</v>
      </c>
    </row>
    <row r="38" spans="1:7" x14ac:dyDescent="0.3">
      <c r="A38" s="6" t="s">
        <v>54</v>
      </c>
      <c r="B38" s="11">
        <v>996</v>
      </c>
      <c r="C38" s="11">
        <v>2265</v>
      </c>
      <c r="D38" s="11">
        <v>622</v>
      </c>
      <c r="E38" s="11">
        <v>812</v>
      </c>
      <c r="F38" s="12">
        <v>816</v>
      </c>
      <c r="G38" s="12">
        <f t="shared" si="0"/>
        <v>-18.072289156626507</v>
      </c>
    </row>
    <row r="39" spans="1:7" x14ac:dyDescent="0.3">
      <c r="A39" s="8" t="s">
        <v>60</v>
      </c>
      <c r="B39" s="9">
        <v>831</v>
      </c>
      <c r="C39" s="9">
        <v>1667</v>
      </c>
      <c r="D39" s="9">
        <v>932</v>
      </c>
      <c r="E39" s="9">
        <v>1072</v>
      </c>
      <c r="F39" s="10">
        <v>803</v>
      </c>
      <c r="G39" s="10">
        <f t="shared" si="0"/>
        <v>-3.3694344163658241</v>
      </c>
    </row>
    <row r="40" spans="1:7" x14ac:dyDescent="0.3">
      <c r="A40" s="6" t="s">
        <v>67</v>
      </c>
      <c r="B40" s="11">
        <v>731</v>
      </c>
      <c r="C40" s="11">
        <v>706</v>
      </c>
      <c r="D40" s="11">
        <v>767</v>
      </c>
      <c r="E40" s="11">
        <v>1102</v>
      </c>
      <c r="F40" s="12">
        <v>769</v>
      </c>
      <c r="G40" s="12">
        <f t="shared" si="0"/>
        <v>5.198358413132695</v>
      </c>
    </row>
    <row r="41" spans="1:7" x14ac:dyDescent="0.3">
      <c r="A41" s="8" t="s">
        <v>72</v>
      </c>
      <c r="B41" s="9">
        <v>483</v>
      </c>
      <c r="C41" s="9">
        <v>897</v>
      </c>
      <c r="D41" s="9">
        <v>992</v>
      </c>
      <c r="E41" s="9">
        <v>632</v>
      </c>
      <c r="F41" s="10">
        <v>750</v>
      </c>
      <c r="G41" s="10">
        <f t="shared" si="0"/>
        <v>55.279503105590067</v>
      </c>
    </row>
    <row r="42" spans="1:7" x14ac:dyDescent="0.3">
      <c r="A42" s="6" t="s">
        <v>86</v>
      </c>
      <c r="B42" s="11">
        <v>420</v>
      </c>
      <c r="C42" s="11">
        <v>392</v>
      </c>
      <c r="D42" s="11">
        <v>668</v>
      </c>
      <c r="E42" s="11">
        <v>635</v>
      </c>
      <c r="F42" s="12">
        <v>730</v>
      </c>
      <c r="G42" s="12">
        <f t="shared" si="0"/>
        <v>73.80952380952381</v>
      </c>
    </row>
    <row r="43" spans="1:7" x14ac:dyDescent="0.3">
      <c r="A43" s="8" t="s">
        <v>89</v>
      </c>
      <c r="B43" s="9">
        <v>695</v>
      </c>
      <c r="C43" s="9">
        <v>333</v>
      </c>
      <c r="D43" s="9">
        <v>571</v>
      </c>
      <c r="E43" s="9">
        <v>590</v>
      </c>
      <c r="F43" s="10">
        <v>691</v>
      </c>
      <c r="G43" s="10">
        <f t="shared" si="0"/>
        <v>-0.57553956834532372</v>
      </c>
    </row>
    <row r="44" spans="1:7" x14ac:dyDescent="0.3">
      <c r="A44" s="6" t="s">
        <v>75</v>
      </c>
      <c r="B44" s="11">
        <v>887</v>
      </c>
      <c r="C44" s="11">
        <v>596</v>
      </c>
      <c r="D44" s="11">
        <v>617</v>
      </c>
      <c r="E44" s="11">
        <v>1029</v>
      </c>
      <c r="F44" s="12">
        <v>601</v>
      </c>
      <c r="G44" s="12">
        <f t="shared" si="0"/>
        <v>-32.243517474633599</v>
      </c>
    </row>
    <row r="45" spans="1:7" x14ac:dyDescent="0.3">
      <c r="A45" s="8" t="s">
        <v>64</v>
      </c>
      <c r="B45" s="9">
        <v>782</v>
      </c>
      <c r="C45" s="9">
        <v>1061</v>
      </c>
      <c r="D45" s="9">
        <v>362</v>
      </c>
      <c r="E45" s="9">
        <v>284</v>
      </c>
      <c r="F45" s="10">
        <v>582</v>
      </c>
      <c r="G45" s="10">
        <f t="shared" si="0"/>
        <v>-25.575447570332482</v>
      </c>
    </row>
    <row r="46" spans="1:7" x14ac:dyDescent="0.3">
      <c r="A46" s="6" t="s">
        <v>95</v>
      </c>
      <c r="B46" s="11">
        <v>301</v>
      </c>
      <c r="C46" s="11">
        <v>207</v>
      </c>
      <c r="D46" s="11">
        <v>446</v>
      </c>
      <c r="E46" s="11">
        <v>412</v>
      </c>
      <c r="F46" s="12">
        <v>553</v>
      </c>
      <c r="G46" s="12">
        <f t="shared" si="0"/>
        <v>83.720930232558146</v>
      </c>
    </row>
    <row r="47" spans="1:7" x14ac:dyDescent="0.3">
      <c r="A47" s="8" t="s">
        <v>100</v>
      </c>
      <c r="B47" s="9">
        <v>357</v>
      </c>
      <c r="C47" s="9">
        <v>448</v>
      </c>
      <c r="D47" s="9">
        <v>412</v>
      </c>
      <c r="E47" s="9">
        <v>455</v>
      </c>
      <c r="F47" s="10">
        <v>527</v>
      </c>
      <c r="G47" s="10">
        <f t="shared" si="0"/>
        <v>47.619047619047613</v>
      </c>
    </row>
    <row r="48" spans="1:7" x14ac:dyDescent="0.3">
      <c r="A48" s="6" t="s">
        <v>73</v>
      </c>
      <c r="B48" s="11">
        <v>681</v>
      </c>
      <c r="C48" s="11">
        <v>433</v>
      </c>
      <c r="D48" s="11">
        <v>647</v>
      </c>
      <c r="E48" s="11">
        <v>534</v>
      </c>
      <c r="F48" s="12">
        <v>480</v>
      </c>
      <c r="G48" s="12">
        <f t="shared" si="0"/>
        <v>-29.515418502202646</v>
      </c>
    </row>
    <row r="49" spans="1:7" x14ac:dyDescent="0.3">
      <c r="A49" s="8" t="s">
        <v>85</v>
      </c>
      <c r="B49" s="9">
        <v>423</v>
      </c>
      <c r="C49" s="9">
        <v>340</v>
      </c>
      <c r="D49" s="9">
        <v>477</v>
      </c>
      <c r="E49" s="9">
        <v>373</v>
      </c>
      <c r="F49" s="10">
        <v>468</v>
      </c>
      <c r="G49" s="10">
        <f t="shared" si="0"/>
        <v>10.638297872340425</v>
      </c>
    </row>
    <row r="50" spans="1:7" x14ac:dyDescent="0.3">
      <c r="A50" s="6" t="s">
        <v>94</v>
      </c>
      <c r="B50" s="11">
        <v>334</v>
      </c>
      <c r="C50" s="11">
        <v>295</v>
      </c>
      <c r="D50" s="11">
        <v>453</v>
      </c>
      <c r="E50" s="11">
        <v>440</v>
      </c>
      <c r="F50" s="12">
        <v>415</v>
      </c>
      <c r="G50" s="12">
        <f t="shared" si="0"/>
        <v>24.251497005988025</v>
      </c>
    </row>
    <row r="51" spans="1:7" x14ac:dyDescent="0.3">
      <c r="A51" s="8" t="s">
        <v>123</v>
      </c>
      <c r="B51" s="9">
        <v>69</v>
      </c>
      <c r="C51" s="9">
        <v>128</v>
      </c>
      <c r="D51" s="9">
        <v>64</v>
      </c>
      <c r="E51" s="9">
        <v>230</v>
      </c>
      <c r="F51" s="10">
        <v>366</v>
      </c>
      <c r="G51" s="10">
        <f t="shared" si="0"/>
        <v>430.43478260869563</v>
      </c>
    </row>
    <row r="52" spans="1:7" x14ac:dyDescent="0.3">
      <c r="A52" s="6" t="s">
        <v>104</v>
      </c>
      <c r="B52" s="11">
        <v>179</v>
      </c>
      <c r="C52" s="11">
        <v>342</v>
      </c>
      <c r="D52" s="11">
        <v>284</v>
      </c>
      <c r="E52" s="11">
        <v>296</v>
      </c>
      <c r="F52" s="12">
        <v>332</v>
      </c>
      <c r="G52" s="12">
        <f t="shared" si="0"/>
        <v>85.47486033519553</v>
      </c>
    </row>
    <row r="53" spans="1:7" x14ac:dyDescent="0.3">
      <c r="A53" s="8" t="s">
        <v>99</v>
      </c>
      <c r="B53" s="9">
        <v>252</v>
      </c>
      <c r="C53" s="9">
        <v>181</v>
      </c>
      <c r="D53" s="9">
        <v>351</v>
      </c>
      <c r="E53" s="9">
        <v>214</v>
      </c>
      <c r="F53" s="10">
        <v>321</v>
      </c>
      <c r="G53" s="10">
        <f t="shared" si="0"/>
        <v>27.380952380952383</v>
      </c>
    </row>
    <row r="54" spans="1:7" x14ac:dyDescent="0.3">
      <c r="A54" s="6" t="s">
        <v>101</v>
      </c>
      <c r="B54" s="11">
        <v>189</v>
      </c>
      <c r="C54" s="11">
        <v>382</v>
      </c>
      <c r="D54" s="11">
        <v>300</v>
      </c>
      <c r="E54" s="11">
        <v>303</v>
      </c>
      <c r="F54" s="12">
        <v>280</v>
      </c>
      <c r="G54" s="12">
        <f t="shared" si="0"/>
        <v>48.148148148148145</v>
      </c>
    </row>
    <row r="55" spans="1:7" x14ac:dyDescent="0.3">
      <c r="A55" s="8" t="s">
        <v>105</v>
      </c>
      <c r="B55" s="9">
        <v>300</v>
      </c>
      <c r="C55" s="9">
        <v>186</v>
      </c>
      <c r="D55" s="9">
        <v>316</v>
      </c>
      <c r="E55" s="9">
        <v>255</v>
      </c>
      <c r="F55" s="10">
        <v>144</v>
      </c>
      <c r="G55" s="10">
        <f t="shared" si="0"/>
        <v>-52</v>
      </c>
    </row>
    <row r="56" spans="1:7" x14ac:dyDescent="0.3">
      <c r="A56" s="6" t="s">
        <v>110</v>
      </c>
      <c r="B56" s="11">
        <v>200</v>
      </c>
      <c r="C56" s="11">
        <v>183</v>
      </c>
      <c r="D56" s="11">
        <v>467</v>
      </c>
      <c r="E56" s="11">
        <v>592</v>
      </c>
      <c r="F56" s="12">
        <v>132</v>
      </c>
      <c r="G56" s="12">
        <f t="shared" si="0"/>
        <v>-34</v>
      </c>
    </row>
    <row r="57" spans="1:7" x14ac:dyDescent="0.3">
      <c r="A57" s="8" t="s">
        <v>133</v>
      </c>
      <c r="B57" s="9">
        <v>34</v>
      </c>
      <c r="C57" s="9">
        <v>30</v>
      </c>
      <c r="D57" s="9">
        <v>42</v>
      </c>
      <c r="E57" s="9">
        <v>139</v>
      </c>
      <c r="F57" s="10">
        <v>108</v>
      </c>
      <c r="G57" s="10">
        <f t="shared" si="0"/>
        <v>217.64705882352939</v>
      </c>
    </row>
    <row r="58" spans="1:7" x14ac:dyDescent="0.3">
      <c r="A58" s="6" t="s">
        <v>122</v>
      </c>
      <c r="B58" s="11">
        <v>112</v>
      </c>
      <c r="C58" s="11">
        <v>92</v>
      </c>
      <c r="D58" s="11">
        <v>134</v>
      </c>
      <c r="E58" s="11">
        <v>100</v>
      </c>
      <c r="F58" s="12">
        <v>107</v>
      </c>
      <c r="G58" s="12">
        <f t="shared" si="0"/>
        <v>-4.4642857142857144</v>
      </c>
    </row>
    <row r="59" spans="1:7" x14ac:dyDescent="0.3">
      <c r="A59" s="8" t="s">
        <v>131</v>
      </c>
      <c r="B59" s="9">
        <v>56</v>
      </c>
      <c r="C59" s="9">
        <v>47</v>
      </c>
      <c r="D59" s="9">
        <v>74</v>
      </c>
      <c r="E59" s="9">
        <v>57</v>
      </c>
      <c r="F59" s="10">
        <v>58</v>
      </c>
      <c r="G59" s="10">
        <f t="shared" si="0"/>
        <v>3.5714285714285712</v>
      </c>
    </row>
    <row r="60" spans="1:7" x14ac:dyDescent="0.3">
      <c r="A60" s="6" t="s">
        <v>146</v>
      </c>
      <c r="B60" s="11">
        <v>19</v>
      </c>
      <c r="C60" s="11">
        <v>9</v>
      </c>
      <c r="D60" s="11">
        <v>45</v>
      </c>
      <c r="E60" s="11">
        <v>37</v>
      </c>
      <c r="F60" s="12">
        <v>36</v>
      </c>
      <c r="G60" s="12">
        <f t="shared" si="0"/>
        <v>89.473684210526315</v>
      </c>
    </row>
    <row r="61" spans="1:7" x14ac:dyDescent="0.3">
      <c r="A61" s="8" t="s">
        <v>138</v>
      </c>
      <c r="B61" s="9">
        <v>17</v>
      </c>
      <c r="C61" s="9">
        <v>120</v>
      </c>
      <c r="D61" s="9">
        <v>8</v>
      </c>
      <c r="E61" s="9">
        <v>23</v>
      </c>
      <c r="F61" s="10">
        <v>19</v>
      </c>
      <c r="G61" s="10">
        <f t="shared" si="0"/>
        <v>11.76470588235294</v>
      </c>
    </row>
    <row r="62" spans="1:7" x14ac:dyDescent="0.3">
      <c r="A62" s="6" t="s">
        <v>107</v>
      </c>
      <c r="B62" s="11">
        <v>103</v>
      </c>
      <c r="C62" s="11">
        <v>52</v>
      </c>
      <c r="D62" s="11">
        <v>39</v>
      </c>
      <c r="E62" s="11">
        <v>0</v>
      </c>
      <c r="F62" s="12">
        <v>2</v>
      </c>
      <c r="G62" s="12">
        <f t="shared" si="0"/>
        <v>-98.05825242718447</v>
      </c>
    </row>
    <row r="63" spans="1:7" x14ac:dyDescent="0.3">
      <c r="A63" s="8" t="s">
        <v>161</v>
      </c>
      <c r="B63" s="9">
        <v>2</v>
      </c>
      <c r="C63" s="9">
        <v>4</v>
      </c>
      <c r="D63" s="9">
        <v>8</v>
      </c>
      <c r="E63" s="9">
        <v>23</v>
      </c>
      <c r="F63" s="10">
        <v>2</v>
      </c>
      <c r="G63" s="10">
        <f t="shared" si="0"/>
        <v>0</v>
      </c>
    </row>
    <row r="64" spans="1:7" x14ac:dyDescent="0.3">
      <c r="A64" s="6" t="s">
        <v>164</v>
      </c>
      <c r="B64" s="11">
        <v>13</v>
      </c>
      <c r="C64" s="11">
        <v>1</v>
      </c>
      <c r="D64" s="11">
        <v>1</v>
      </c>
      <c r="E64" s="11">
        <v>1</v>
      </c>
      <c r="F64" s="12">
        <v>1</v>
      </c>
      <c r="G64" s="12">
        <f t="shared" si="0"/>
        <v>-92.307692307692307</v>
      </c>
    </row>
    <row r="65" spans="1:7" x14ac:dyDescent="0.3">
      <c r="A65" s="8" t="s">
        <v>157</v>
      </c>
      <c r="B65" s="9">
        <v>19</v>
      </c>
      <c r="C65" s="9">
        <v>3</v>
      </c>
      <c r="D65" s="9">
        <v>44</v>
      </c>
      <c r="E65" s="9">
        <v>0</v>
      </c>
      <c r="F65" s="10">
        <v>1</v>
      </c>
      <c r="G65" s="10">
        <f t="shared" si="0"/>
        <v>-94.73684210526315</v>
      </c>
    </row>
    <row r="66" spans="1:7" x14ac:dyDescent="0.3">
      <c r="A66" s="6" t="s">
        <v>139</v>
      </c>
      <c r="B66" s="11">
        <v>53</v>
      </c>
      <c r="C66" s="11">
        <v>18</v>
      </c>
      <c r="D66" s="11">
        <v>14</v>
      </c>
      <c r="E66" s="11">
        <v>3</v>
      </c>
      <c r="F66" s="12">
        <v>0</v>
      </c>
      <c r="G66" s="12">
        <f t="shared" si="0"/>
        <v>-100</v>
      </c>
    </row>
    <row r="67" spans="1:7" x14ac:dyDescent="0.3">
      <c r="A67" s="8" t="s">
        <v>189</v>
      </c>
      <c r="B67" s="9">
        <v>0</v>
      </c>
      <c r="C67" s="9">
        <v>2</v>
      </c>
      <c r="D67" s="9">
        <v>5</v>
      </c>
      <c r="E67" s="9">
        <v>1</v>
      </c>
      <c r="F67" s="10">
        <v>0</v>
      </c>
      <c r="G67" s="10">
        <f t="shared" ref="G67:G115" si="1">IF(B67=0,100,(F67-B67)/B67*100)</f>
        <v>100</v>
      </c>
    </row>
    <row r="68" spans="1:7" x14ac:dyDescent="0.3">
      <c r="A68" s="6" t="s">
        <v>117</v>
      </c>
      <c r="B68" s="11">
        <v>153</v>
      </c>
      <c r="C68" s="11">
        <v>53</v>
      </c>
      <c r="D68" s="11">
        <v>72</v>
      </c>
      <c r="E68" s="11">
        <v>97</v>
      </c>
      <c r="F68" s="12"/>
      <c r="G68" s="12">
        <f t="shared" si="1"/>
        <v>-100</v>
      </c>
    </row>
    <row r="69" spans="1:7" x14ac:dyDescent="0.3">
      <c r="A69" s="8" t="s">
        <v>182</v>
      </c>
      <c r="B69" s="9">
        <v>2</v>
      </c>
      <c r="C69" s="9">
        <v>0</v>
      </c>
      <c r="D69" s="9">
        <v>0</v>
      </c>
      <c r="E69" s="9">
        <v>0</v>
      </c>
      <c r="F69" s="10"/>
      <c r="G69" s="10">
        <f t="shared" si="1"/>
        <v>-100</v>
      </c>
    </row>
    <row r="70" spans="1:7" x14ac:dyDescent="0.3">
      <c r="A70" s="6" t="s">
        <v>65</v>
      </c>
      <c r="B70" s="11">
        <v>682</v>
      </c>
      <c r="C70" s="11">
        <v>1515</v>
      </c>
      <c r="D70" s="11">
        <v>613</v>
      </c>
      <c r="E70" s="11">
        <v>709</v>
      </c>
      <c r="F70" s="12"/>
      <c r="G70" s="12">
        <f t="shared" si="1"/>
        <v>-100</v>
      </c>
    </row>
    <row r="71" spans="1:7" x14ac:dyDescent="0.3">
      <c r="A71" s="8" t="s">
        <v>184</v>
      </c>
      <c r="B71" s="9">
        <v>2</v>
      </c>
      <c r="C71" s="9">
        <v>2</v>
      </c>
      <c r="D71" s="9">
        <v>2</v>
      </c>
      <c r="E71" s="9">
        <v>19</v>
      </c>
      <c r="F71" s="10"/>
      <c r="G71" s="10">
        <f t="shared" si="1"/>
        <v>-100</v>
      </c>
    </row>
    <row r="72" spans="1:7" x14ac:dyDescent="0.3">
      <c r="A72" s="6" t="s">
        <v>200</v>
      </c>
      <c r="B72" s="11">
        <v>0</v>
      </c>
      <c r="C72" s="11">
        <v>1</v>
      </c>
      <c r="D72" s="11">
        <v>0</v>
      </c>
      <c r="E72" s="11"/>
      <c r="F72" s="12"/>
      <c r="G72" s="12">
        <f t="shared" si="1"/>
        <v>100</v>
      </c>
    </row>
    <row r="73" spans="1:7" x14ac:dyDescent="0.3">
      <c r="A73" s="8" t="s">
        <v>93</v>
      </c>
      <c r="B73" s="9">
        <v>472</v>
      </c>
      <c r="C73" s="9">
        <v>459</v>
      </c>
      <c r="D73" s="9">
        <v>422</v>
      </c>
      <c r="E73" s="9">
        <v>384</v>
      </c>
      <c r="F73" s="10"/>
      <c r="G73" s="10">
        <f t="shared" si="1"/>
        <v>-100</v>
      </c>
    </row>
    <row r="74" spans="1:7" x14ac:dyDescent="0.3">
      <c r="A74" s="6" t="s">
        <v>97</v>
      </c>
      <c r="B74" s="11">
        <v>394</v>
      </c>
      <c r="C74" s="11">
        <v>395</v>
      </c>
      <c r="D74" s="11">
        <v>290</v>
      </c>
      <c r="E74" s="11">
        <v>322</v>
      </c>
      <c r="F74" s="12"/>
      <c r="G74" s="12">
        <f t="shared" si="1"/>
        <v>-100</v>
      </c>
    </row>
    <row r="75" spans="1:7" x14ac:dyDescent="0.3">
      <c r="A75" s="8" t="s">
        <v>156</v>
      </c>
      <c r="B75" s="9">
        <v>16</v>
      </c>
      <c r="C75" s="9">
        <v>12</v>
      </c>
      <c r="D75" s="9">
        <v>9</v>
      </c>
      <c r="E75" s="9">
        <v>0</v>
      </c>
      <c r="F75" s="10"/>
      <c r="G75" s="10">
        <f t="shared" si="1"/>
        <v>-100</v>
      </c>
    </row>
    <row r="76" spans="1:7" x14ac:dyDescent="0.3">
      <c r="A76" s="6" t="s">
        <v>186</v>
      </c>
      <c r="B76" s="11">
        <v>2</v>
      </c>
      <c r="C76" s="11">
        <v>4</v>
      </c>
      <c r="D76" s="11">
        <v>0</v>
      </c>
      <c r="E76" s="11">
        <v>1</v>
      </c>
      <c r="F76" s="12"/>
      <c r="G76" s="12">
        <f t="shared" si="1"/>
        <v>-100</v>
      </c>
    </row>
    <row r="77" spans="1:7" x14ac:dyDescent="0.3">
      <c r="A77" s="8" t="s">
        <v>152</v>
      </c>
      <c r="B77" s="9">
        <v>10</v>
      </c>
      <c r="C77" s="9">
        <v>47</v>
      </c>
      <c r="D77" s="9">
        <v>32</v>
      </c>
      <c r="E77" s="9"/>
      <c r="F77" s="10"/>
      <c r="G77" s="10">
        <f t="shared" si="1"/>
        <v>-100</v>
      </c>
    </row>
    <row r="78" spans="1:7" x14ac:dyDescent="0.3">
      <c r="A78" s="6" t="s">
        <v>179</v>
      </c>
      <c r="B78" s="11">
        <v>5</v>
      </c>
      <c r="C78" s="11">
        <v>1</v>
      </c>
      <c r="D78" s="11">
        <v>1</v>
      </c>
      <c r="E78" s="11"/>
      <c r="F78" s="12"/>
      <c r="G78" s="12">
        <f t="shared" si="1"/>
        <v>-100</v>
      </c>
    </row>
    <row r="79" spans="1:7" x14ac:dyDescent="0.3">
      <c r="A79" s="8" t="s">
        <v>154</v>
      </c>
      <c r="B79" s="9">
        <v>13</v>
      </c>
      <c r="C79" s="9">
        <v>0</v>
      </c>
      <c r="D79" s="9">
        <v>0</v>
      </c>
      <c r="E79" s="9"/>
      <c r="F79" s="10"/>
      <c r="G79" s="10">
        <f t="shared" si="1"/>
        <v>-100</v>
      </c>
    </row>
    <row r="80" spans="1:7" x14ac:dyDescent="0.3">
      <c r="A80" s="6" t="s">
        <v>62</v>
      </c>
      <c r="B80" s="11">
        <v>1159</v>
      </c>
      <c r="C80" s="11">
        <v>630</v>
      </c>
      <c r="D80" s="11">
        <v>1216</v>
      </c>
      <c r="E80" s="11">
        <v>892</v>
      </c>
      <c r="F80" s="12"/>
      <c r="G80" s="12">
        <f t="shared" si="1"/>
        <v>-100</v>
      </c>
    </row>
    <row r="81" spans="1:7" x14ac:dyDescent="0.3">
      <c r="A81" s="8" t="s">
        <v>124</v>
      </c>
      <c r="B81" s="9">
        <v>126</v>
      </c>
      <c r="C81" s="9">
        <v>56</v>
      </c>
      <c r="D81" s="9">
        <v>168</v>
      </c>
      <c r="E81" s="9">
        <v>205</v>
      </c>
      <c r="F81" s="10"/>
      <c r="G81" s="10">
        <f t="shared" si="1"/>
        <v>-100</v>
      </c>
    </row>
    <row r="82" spans="1:7" x14ac:dyDescent="0.3">
      <c r="A82" s="6" t="s">
        <v>127</v>
      </c>
      <c r="B82" s="11">
        <v>182</v>
      </c>
      <c r="C82" s="11">
        <v>93</v>
      </c>
      <c r="D82" s="11"/>
      <c r="E82" s="11"/>
      <c r="F82" s="12"/>
      <c r="G82" s="12">
        <f t="shared" si="1"/>
        <v>-100</v>
      </c>
    </row>
    <row r="83" spans="1:7" x14ac:dyDescent="0.3">
      <c r="A83" s="8" t="s">
        <v>96</v>
      </c>
      <c r="B83" s="9">
        <v>408</v>
      </c>
      <c r="C83" s="9">
        <v>406</v>
      </c>
      <c r="D83" s="9">
        <v>349</v>
      </c>
      <c r="E83" s="9">
        <v>241</v>
      </c>
      <c r="F83" s="10"/>
      <c r="G83" s="10">
        <f t="shared" si="1"/>
        <v>-100</v>
      </c>
    </row>
    <row r="84" spans="1:7" x14ac:dyDescent="0.3">
      <c r="A84" s="6" t="s">
        <v>112</v>
      </c>
      <c r="B84" s="11">
        <v>228</v>
      </c>
      <c r="C84" s="11">
        <v>213</v>
      </c>
      <c r="D84" s="11">
        <v>185</v>
      </c>
      <c r="E84" s="11"/>
      <c r="F84" s="12"/>
      <c r="G84" s="12">
        <f t="shared" si="1"/>
        <v>-100</v>
      </c>
    </row>
    <row r="85" spans="1:7" x14ac:dyDescent="0.3">
      <c r="A85" s="8" t="s">
        <v>180</v>
      </c>
      <c r="B85" s="9">
        <v>0</v>
      </c>
      <c r="C85" s="9">
        <v>8</v>
      </c>
      <c r="D85" s="9"/>
      <c r="E85" s="9"/>
      <c r="F85" s="10"/>
      <c r="G85" s="10">
        <f t="shared" si="1"/>
        <v>100</v>
      </c>
    </row>
    <row r="86" spans="1:7" x14ac:dyDescent="0.3">
      <c r="A86" s="6" t="s">
        <v>80</v>
      </c>
      <c r="B86" s="11">
        <v>506</v>
      </c>
      <c r="C86" s="11">
        <v>413</v>
      </c>
      <c r="D86" s="11">
        <v>553</v>
      </c>
      <c r="E86" s="11">
        <v>432</v>
      </c>
      <c r="F86" s="12"/>
      <c r="G86" s="12">
        <f t="shared" si="1"/>
        <v>-100</v>
      </c>
    </row>
    <row r="87" spans="1:7" x14ac:dyDescent="0.3">
      <c r="A87" s="8" t="s">
        <v>135</v>
      </c>
      <c r="B87" s="9">
        <v>14</v>
      </c>
      <c r="C87" s="9">
        <v>0</v>
      </c>
      <c r="D87" s="9">
        <v>9</v>
      </c>
      <c r="E87" s="9">
        <v>0</v>
      </c>
      <c r="F87" s="10"/>
      <c r="G87" s="10">
        <f t="shared" si="1"/>
        <v>-100</v>
      </c>
    </row>
    <row r="88" spans="1:7" x14ac:dyDescent="0.3">
      <c r="A88" s="6" t="s">
        <v>47</v>
      </c>
      <c r="B88" s="11">
        <v>1653</v>
      </c>
      <c r="C88" s="11">
        <v>1839</v>
      </c>
      <c r="D88" s="11">
        <v>1139</v>
      </c>
      <c r="E88" s="11"/>
      <c r="F88" s="12"/>
      <c r="G88" s="12">
        <f t="shared" si="1"/>
        <v>-100</v>
      </c>
    </row>
    <row r="89" spans="1:7" x14ac:dyDescent="0.3">
      <c r="A89" s="8" t="s">
        <v>71</v>
      </c>
      <c r="B89" s="9">
        <v>1151</v>
      </c>
      <c r="C89" s="9">
        <v>985</v>
      </c>
      <c r="D89" s="9">
        <v>362</v>
      </c>
      <c r="E89" s="9"/>
      <c r="F89" s="10"/>
      <c r="G89" s="10">
        <f t="shared" si="1"/>
        <v>-100</v>
      </c>
    </row>
    <row r="90" spans="1:7" x14ac:dyDescent="0.3">
      <c r="A90" s="6" t="s">
        <v>129</v>
      </c>
      <c r="B90" s="11">
        <v>96</v>
      </c>
      <c r="C90" s="11">
        <v>47</v>
      </c>
      <c r="D90" s="11">
        <v>56</v>
      </c>
      <c r="E90" s="11">
        <v>58</v>
      </c>
      <c r="F90" s="12"/>
      <c r="G90" s="12">
        <f t="shared" si="1"/>
        <v>-100</v>
      </c>
    </row>
    <row r="91" spans="1:7" x14ac:dyDescent="0.3">
      <c r="A91" s="8" t="s">
        <v>102</v>
      </c>
      <c r="B91" s="9">
        <v>431</v>
      </c>
      <c r="C91" s="9">
        <v>132</v>
      </c>
      <c r="D91" s="9"/>
      <c r="E91" s="9"/>
      <c r="F91" s="10"/>
      <c r="G91" s="10">
        <f t="shared" si="1"/>
        <v>-100</v>
      </c>
    </row>
    <row r="92" spans="1:7" x14ac:dyDescent="0.3">
      <c r="A92" s="6" t="s">
        <v>118</v>
      </c>
      <c r="B92" s="11">
        <v>203</v>
      </c>
      <c r="C92" s="11">
        <v>287</v>
      </c>
      <c r="D92" s="11">
        <v>44</v>
      </c>
      <c r="E92" s="11"/>
      <c r="F92" s="12"/>
      <c r="G92" s="12">
        <f t="shared" si="1"/>
        <v>-100</v>
      </c>
    </row>
    <row r="93" spans="1:7" x14ac:dyDescent="0.3">
      <c r="A93" s="8" t="s">
        <v>59</v>
      </c>
      <c r="B93" s="9">
        <v>901</v>
      </c>
      <c r="C93" s="9">
        <v>1205</v>
      </c>
      <c r="D93" s="9">
        <v>2438</v>
      </c>
      <c r="E93" s="9">
        <v>2101</v>
      </c>
      <c r="F93" s="10"/>
      <c r="G93" s="10">
        <f t="shared" si="1"/>
        <v>-100</v>
      </c>
    </row>
    <row r="94" spans="1:7" x14ac:dyDescent="0.3">
      <c r="A94" s="6" t="s">
        <v>128</v>
      </c>
      <c r="B94" s="11">
        <v>82</v>
      </c>
      <c r="C94" s="11">
        <v>11</v>
      </c>
      <c r="D94" s="11">
        <v>20</v>
      </c>
      <c r="E94" s="11">
        <v>61</v>
      </c>
      <c r="F94" s="12"/>
      <c r="G94" s="12">
        <f t="shared" si="1"/>
        <v>-100</v>
      </c>
    </row>
    <row r="95" spans="1:7" x14ac:dyDescent="0.3">
      <c r="A95" s="8" t="s">
        <v>84</v>
      </c>
      <c r="B95" s="9">
        <v>394</v>
      </c>
      <c r="C95" s="9">
        <v>305</v>
      </c>
      <c r="D95" s="9">
        <v>228</v>
      </c>
      <c r="E95" s="9">
        <v>270</v>
      </c>
      <c r="F95" s="10"/>
      <c r="G95" s="10">
        <f t="shared" si="1"/>
        <v>-100</v>
      </c>
    </row>
    <row r="96" spans="1:7" x14ac:dyDescent="0.3">
      <c r="A96" s="6" t="s">
        <v>31</v>
      </c>
      <c r="B96" s="11">
        <v>4019</v>
      </c>
      <c r="C96" s="11">
        <v>4362</v>
      </c>
      <c r="D96" s="11">
        <v>3320</v>
      </c>
      <c r="E96" s="11">
        <v>5684</v>
      </c>
      <c r="F96" s="12"/>
      <c r="G96" s="12">
        <f t="shared" si="1"/>
        <v>-100</v>
      </c>
    </row>
    <row r="97" spans="1:7" x14ac:dyDescent="0.3">
      <c r="A97" s="8" t="s">
        <v>190</v>
      </c>
      <c r="B97" s="9">
        <v>0</v>
      </c>
      <c r="C97" s="9">
        <v>0</v>
      </c>
      <c r="D97" s="9">
        <v>5</v>
      </c>
      <c r="E97" s="9">
        <v>0</v>
      </c>
      <c r="F97" s="10"/>
      <c r="G97" s="10">
        <f t="shared" si="1"/>
        <v>100</v>
      </c>
    </row>
    <row r="98" spans="1:7" x14ac:dyDescent="0.3">
      <c r="A98" s="6" t="s">
        <v>191</v>
      </c>
      <c r="B98" s="11">
        <v>1</v>
      </c>
      <c r="C98" s="11">
        <v>1</v>
      </c>
      <c r="D98" s="11"/>
      <c r="E98" s="11">
        <v>1</v>
      </c>
      <c r="F98" s="12"/>
      <c r="G98" s="12">
        <f t="shared" si="1"/>
        <v>-100</v>
      </c>
    </row>
    <row r="99" spans="1:7" x14ac:dyDescent="0.3">
      <c r="A99" s="8" t="s">
        <v>92</v>
      </c>
      <c r="B99" s="9">
        <v>253</v>
      </c>
      <c r="C99" s="9">
        <v>548</v>
      </c>
      <c r="D99" s="9">
        <v>924</v>
      </c>
      <c r="E99" s="9">
        <v>455</v>
      </c>
      <c r="F99" s="10"/>
      <c r="G99" s="10">
        <f t="shared" si="1"/>
        <v>-100</v>
      </c>
    </row>
    <row r="100" spans="1:7" x14ac:dyDescent="0.3">
      <c r="A100" s="6" t="s">
        <v>58</v>
      </c>
      <c r="B100" s="11">
        <v>925</v>
      </c>
      <c r="C100" s="11">
        <v>1066</v>
      </c>
      <c r="D100" s="11">
        <v>828</v>
      </c>
      <c r="E100" s="11"/>
      <c r="F100" s="12"/>
      <c r="G100" s="12">
        <f t="shared" si="1"/>
        <v>-100</v>
      </c>
    </row>
    <row r="101" spans="1:7" x14ac:dyDescent="0.3">
      <c r="A101" s="8" t="s">
        <v>106</v>
      </c>
      <c r="B101" s="9">
        <v>248</v>
      </c>
      <c r="C101" s="9">
        <v>203</v>
      </c>
      <c r="D101" s="9">
        <v>190</v>
      </c>
      <c r="E101" s="9"/>
      <c r="F101" s="10"/>
      <c r="G101" s="10">
        <f t="shared" si="1"/>
        <v>-100</v>
      </c>
    </row>
    <row r="102" spans="1:7" x14ac:dyDescent="0.3">
      <c r="A102" s="6" t="s">
        <v>153</v>
      </c>
      <c r="B102" s="11">
        <v>37</v>
      </c>
      <c r="C102" s="11">
        <v>3</v>
      </c>
      <c r="D102" s="11"/>
      <c r="E102" s="11"/>
      <c r="F102" s="12"/>
      <c r="G102" s="12">
        <f t="shared" si="1"/>
        <v>-100</v>
      </c>
    </row>
    <row r="103" spans="1:7" x14ac:dyDescent="0.3">
      <c r="A103" s="8" t="s">
        <v>205</v>
      </c>
      <c r="B103" s="9">
        <v>0</v>
      </c>
      <c r="C103" s="9">
        <v>0</v>
      </c>
      <c r="D103" s="9">
        <v>0</v>
      </c>
      <c r="E103" s="9">
        <v>0</v>
      </c>
      <c r="F103" s="10"/>
      <c r="G103" s="10">
        <f t="shared" si="1"/>
        <v>100</v>
      </c>
    </row>
    <row r="104" spans="1:7" x14ac:dyDescent="0.3">
      <c r="A104" s="6" t="s">
        <v>120</v>
      </c>
      <c r="B104" s="11">
        <v>134</v>
      </c>
      <c r="C104" s="11">
        <v>124</v>
      </c>
      <c r="D104" s="11"/>
      <c r="E104" s="11"/>
      <c r="F104" s="12"/>
      <c r="G104" s="12">
        <f t="shared" si="1"/>
        <v>-100</v>
      </c>
    </row>
    <row r="105" spans="1:7" x14ac:dyDescent="0.3">
      <c r="A105" s="8" t="s">
        <v>81</v>
      </c>
      <c r="B105" s="9">
        <v>695</v>
      </c>
      <c r="C105" s="9">
        <v>909</v>
      </c>
      <c r="D105" s="9">
        <v>973</v>
      </c>
      <c r="E105" s="9"/>
      <c r="F105" s="10"/>
      <c r="G105" s="10">
        <f t="shared" si="1"/>
        <v>-100</v>
      </c>
    </row>
    <row r="106" spans="1:7" x14ac:dyDescent="0.3">
      <c r="A106" s="6" t="s">
        <v>87</v>
      </c>
      <c r="B106" s="11">
        <v>640</v>
      </c>
      <c r="C106" s="11">
        <v>543</v>
      </c>
      <c r="D106" s="11">
        <v>398</v>
      </c>
      <c r="E106" s="11"/>
      <c r="F106" s="12"/>
      <c r="G106" s="12">
        <f t="shared" si="1"/>
        <v>-100</v>
      </c>
    </row>
    <row r="107" spans="1:7" x14ac:dyDescent="0.3">
      <c r="A107" s="8" t="s">
        <v>82</v>
      </c>
      <c r="B107" s="9">
        <v>519</v>
      </c>
      <c r="C107" s="9">
        <v>509</v>
      </c>
      <c r="D107" s="9">
        <v>531</v>
      </c>
      <c r="E107" s="9">
        <v>803</v>
      </c>
      <c r="F107" s="10"/>
      <c r="G107" s="10">
        <f t="shared" si="1"/>
        <v>-100</v>
      </c>
    </row>
    <row r="108" spans="1:7" x14ac:dyDescent="0.3">
      <c r="A108" s="6" t="s">
        <v>78</v>
      </c>
      <c r="B108" s="11">
        <v>616</v>
      </c>
      <c r="C108" s="11">
        <v>833</v>
      </c>
      <c r="D108" s="11">
        <v>725</v>
      </c>
      <c r="E108" s="11"/>
      <c r="F108" s="12"/>
      <c r="G108" s="12">
        <f t="shared" si="1"/>
        <v>-100</v>
      </c>
    </row>
    <row r="109" spans="1:7" x14ac:dyDescent="0.3">
      <c r="A109" s="8" t="s">
        <v>76</v>
      </c>
      <c r="B109" s="9">
        <v>737</v>
      </c>
      <c r="C109" s="9">
        <v>723</v>
      </c>
      <c r="D109" s="9">
        <v>900</v>
      </c>
      <c r="E109" s="9">
        <v>613</v>
      </c>
      <c r="F109" s="10"/>
      <c r="G109" s="10">
        <f t="shared" si="1"/>
        <v>-100</v>
      </c>
    </row>
    <row r="110" spans="1:7" x14ac:dyDescent="0.3">
      <c r="A110" s="6" t="s">
        <v>74</v>
      </c>
      <c r="B110" s="11">
        <v>572</v>
      </c>
      <c r="C110" s="11">
        <v>1227</v>
      </c>
      <c r="D110" s="11">
        <v>362</v>
      </c>
      <c r="E110" s="11"/>
      <c r="F110" s="12"/>
      <c r="G110" s="12">
        <f t="shared" si="1"/>
        <v>-100</v>
      </c>
    </row>
    <row r="111" spans="1:7" x14ac:dyDescent="0.3">
      <c r="A111" s="8" t="s">
        <v>192</v>
      </c>
      <c r="B111" s="9">
        <v>0</v>
      </c>
      <c r="C111" s="9">
        <v>3</v>
      </c>
      <c r="D111" s="9"/>
      <c r="E111" s="9"/>
      <c r="F111" s="10"/>
      <c r="G111" s="10">
        <f t="shared" si="1"/>
        <v>100</v>
      </c>
    </row>
    <row r="112" spans="1:7" x14ac:dyDescent="0.3">
      <c r="A112" s="6" t="s">
        <v>48</v>
      </c>
      <c r="B112" s="11">
        <v>1484</v>
      </c>
      <c r="C112" s="11">
        <v>1228</v>
      </c>
      <c r="D112" s="11">
        <v>1810</v>
      </c>
      <c r="E112" s="11">
        <v>1144</v>
      </c>
      <c r="F112" s="12"/>
      <c r="G112" s="12">
        <f t="shared" si="1"/>
        <v>-100</v>
      </c>
    </row>
    <row r="113" spans="1:7" x14ac:dyDescent="0.3">
      <c r="A113" s="8" t="s">
        <v>52</v>
      </c>
      <c r="B113" s="9">
        <v>1396</v>
      </c>
      <c r="C113" s="9">
        <v>1837</v>
      </c>
      <c r="D113" s="9">
        <v>1208</v>
      </c>
      <c r="E113" s="9"/>
      <c r="F113" s="10"/>
      <c r="G113" s="10">
        <f t="shared" si="1"/>
        <v>-100</v>
      </c>
    </row>
    <row r="114" spans="1:7" x14ac:dyDescent="0.3">
      <c r="A114" s="6" t="s">
        <v>114</v>
      </c>
      <c r="B114" s="11">
        <v>31</v>
      </c>
      <c r="C114" s="11">
        <v>346</v>
      </c>
      <c r="D114" s="11"/>
      <c r="E114" s="11"/>
      <c r="F114" s="12"/>
      <c r="G114" s="12">
        <f t="shared" si="1"/>
        <v>-100</v>
      </c>
    </row>
    <row r="115" spans="1:7" x14ac:dyDescent="0.3">
      <c r="A115" s="19" t="s">
        <v>137</v>
      </c>
      <c r="B115" s="20">
        <v>58</v>
      </c>
      <c r="C115" s="20">
        <v>65</v>
      </c>
      <c r="D115" s="20"/>
      <c r="E115" s="20"/>
      <c r="F115" s="21"/>
      <c r="G115" s="21">
        <f t="shared" si="1"/>
        <v>-100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0C17-F1FB-416E-B0E0-C39C0F9FE14C}">
  <sheetPr>
    <tabColor theme="4" tint="0.39997558519241921"/>
  </sheetPr>
  <dimension ref="A1:T189"/>
  <sheetViews>
    <sheetView showGridLines="0" workbookViewId="0">
      <selection activeCell="D2" sqref="D2:D12"/>
    </sheetView>
  </sheetViews>
  <sheetFormatPr defaultRowHeight="14.4" x14ac:dyDescent="0.3"/>
  <cols>
    <col min="1" max="1" width="35.5546875" style="72" bestFit="1" customWidth="1"/>
    <col min="2" max="2" width="25.21875" style="72" bestFit="1" customWidth="1"/>
    <col min="3" max="3" width="22.5546875" style="72" bestFit="1" customWidth="1"/>
    <col min="4" max="5" width="17.21875" style="72" bestFit="1" customWidth="1"/>
    <col min="6" max="6" width="8.88671875" style="72"/>
    <col min="7" max="7" width="13.77734375" style="72" bestFit="1" customWidth="1"/>
    <col min="8" max="8" width="35" style="72" bestFit="1" customWidth="1"/>
    <col min="9" max="9" width="35.5546875" style="72" bestFit="1" customWidth="1"/>
    <col min="10" max="10" width="35" style="72" bestFit="1" customWidth="1"/>
    <col min="11" max="12" width="28.88671875" style="72" bestFit="1" customWidth="1"/>
    <col min="13" max="15" width="35.5546875" style="72" bestFit="1" customWidth="1"/>
    <col min="16" max="16" width="29.44140625" style="72" bestFit="1" customWidth="1"/>
    <col min="17" max="16384" width="8.88671875" style="72"/>
  </cols>
  <sheetData>
    <row r="1" spans="1:20" ht="20.399999999999999" x14ac:dyDescent="0.3">
      <c r="A1" s="70" t="s">
        <v>6</v>
      </c>
      <c r="B1" s="71" t="s">
        <v>378</v>
      </c>
      <c r="C1" s="71" t="s">
        <v>228</v>
      </c>
      <c r="D1" s="71" t="s">
        <v>379</v>
      </c>
      <c r="E1" s="71" t="s">
        <v>380</v>
      </c>
      <c r="F1" s="71" t="s">
        <v>231</v>
      </c>
      <c r="G1" s="71" t="s">
        <v>232</v>
      </c>
      <c r="H1" s="71" t="s">
        <v>381</v>
      </c>
      <c r="I1" s="71" t="s">
        <v>382</v>
      </c>
      <c r="J1" s="71" t="s">
        <v>383</v>
      </c>
      <c r="K1" s="71" t="s">
        <v>384</v>
      </c>
      <c r="L1" s="71" t="s">
        <v>385</v>
      </c>
      <c r="M1" s="71" t="s">
        <v>386</v>
      </c>
      <c r="N1" s="71" t="s">
        <v>387</v>
      </c>
      <c r="O1" s="71" t="s">
        <v>388</v>
      </c>
      <c r="P1" s="71" t="s">
        <v>389</v>
      </c>
      <c r="T1" s="73"/>
    </row>
    <row r="2" spans="1:20" x14ac:dyDescent="0.3">
      <c r="A2" s="74" t="s">
        <v>12</v>
      </c>
      <c r="B2" s="75">
        <v>75774</v>
      </c>
      <c r="C2" s="75">
        <v>60274</v>
      </c>
      <c r="D2" s="75">
        <f>(B2/B$2)*100</f>
        <v>100</v>
      </c>
      <c r="E2" s="75">
        <v>30809</v>
      </c>
      <c r="F2" s="75" t="s">
        <v>242</v>
      </c>
      <c r="G2" s="75">
        <v>2459</v>
      </c>
      <c r="H2" s="75">
        <v>19</v>
      </c>
      <c r="I2" s="75">
        <v>12</v>
      </c>
      <c r="J2" s="75">
        <v>-31</v>
      </c>
      <c r="K2" s="75"/>
      <c r="L2" s="75">
        <f>VLOOKUP('3-Türkiye İhracat Göstergeleri'!$A:$A,'4-Dünya İthalat Göstergeleri'!$A:$M,10,0)</f>
        <v>100</v>
      </c>
      <c r="M2" s="75">
        <v>2</v>
      </c>
      <c r="N2" s="75"/>
      <c r="O2" s="75"/>
      <c r="P2" s="75"/>
      <c r="T2" s="73"/>
    </row>
    <row r="3" spans="1:20" x14ac:dyDescent="0.3">
      <c r="A3" s="76" t="s">
        <v>13</v>
      </c>
      <c r="B3" s="77">
        <v>24146</v>
      </c>
      <c r="C3" s="77">
        <v>24146</v>
      </c>
      <c r="D3" s="77">
        <f>(B3/B$2)*100</f>
        <v>31.86581149206852</v>
      </c>
      <c r="E3" s="77">
        <v>10559</v>
      </c>
      <c r="F3" s="77" t="s">
        <v>242</v>
      </c>
      <c r="G3" s="77">
        <v>2287</v>
      </c>
      <c r="H3" s="77">
        <v>20</v>
      </c>
      <c r="I3" s="77">
        <v>12</v>
      </c>
      <c r="J3" s="77">
        <v>-47</v>
      </c>
      <c r="K3" s="77">
        <v>1</v>
      </c>
      <c r="L3" s="77">
        <f>VLOOKUP('3-Türkiye İhracat Göstergeleri'!$A:$A,'4-Dünya İthalat Göstergeleri'!$A:$M,10,0)</f>
        <v>29.912092376692328</v>
      </c>
      <c r="M3" s="77">
        <v>9</v>
      </c>
      <c r="N3" s="77">
        <v>11636</v>
      </c>
      <c r="O3" s="77" t="s">
        <v>281</v>
      </c>
      <c r="P3" s="77">
        <v>0</v>
      </c>
      <c r="T3" s="73"/>
    </row>
    <row r="4" spans="1:20" x14ac:dyDescent="0.3">
      <c r="A4" s="74" t="s">
        <v>14</v>
      </c>
      <c r="B4" s="75">
        <v>11046</v>
      </c>
      <c r="C4" s="75">
        <v>10109</v>
      </c>
      <c r="D4" s="75">
        <f t="shared" ref="D4:D67" si="0">(B4/B$2)*100</f>
        <v>14.577559585081953</v>
      </c>
      <c r="E4" s="75">
        <v>4307</v>
      </c>
      <c r="F4" s="75" t="s">
        <v>242</v>
      </c>
      <c r="G4" s="75">
        <v>2565</v>
      </c>
      <c r="H4" s="75">
        <v>52</v>
      </c>
      <c r="I4" s="75">
        <v>45</v>
      </c>
      <c r="J4" s="75">
        <v>26</v>
      </c>
      <c r="K4" s="75">
        <v>2</v>
      </c>
      <c r="L4" s="75">
        <f>VLOOKUP('3-Türkiye İhracat Göstergeleri'!$A:$A,'4-Dünya İthalat Göstergeleri'!$A:$M,10,0)</f>
        <v>5.1583094013757718</v>
      </c>
      <c r="M4" s="75">
        <v>2</v>
      </c>
      <c r="N4" s="75">
        <v>1593</v>
      </c>
      <c r="O4" s="75" t="s">
        <v>244</v>
      </c>
      <c r="P4" s="75">
        <v>0</v>
      </c>
      <c r="T4" s="73"/>
    </row>
    <row r="5" spans="1:20" x14ac:dyDescent="0.3">
      <c r="A5" s="76" t="s">
        <v>22</v>
      </c>
      <c r="B5" s="77">
        <v>5058</v>
      </c>
      <c r="C5" s="77">
        <v>4891</v>
      </c>
      <c r="D5" s="77">
        <f t="shared" si="0"/>
        <v>6.6751128355372558</v>
      </c>
      <c r="E5" s="77">
        <v>1855</v>
      </c>
      <c r="F5" s="77" t="s">
        <v>242</v>
      </c>
      <c r="G5" s="77">
        <v>2727</v>
      </c>
      <c r="H5" s="77">
        <v>13</v>
      </c>
      <c r="I5" s="77">
        <v>7</v>
      </c>
      <c r="J5" s="77">
        <v>-44</v>
      </c>
      <c r="K5" s="77">
        <v>10</v>
      </c>
      <c r="L5" s="77">
        <f>VLOOKUP('3-Türkiye İhracat Göstergeleri'!$A:$A,'4-Dünya İthalat Göstergeleri'!$A:$M,10,0)</f>
        <v>2.3343516862570151</v>
      </c>
      <c r="M5" s="77">
        <v>-4</v>
      </c>
      <c r="N5" s="77">
        <v>3793</v>
      </c>
      <c r="O5" s="77" t="s">
        <v>243</v>
      </c>
      <c r="P5" s="77">
        <v>0</v>
      </c>
      <c r="T5" s="73"/>
    </row>
    <row r="6" spans="1:20" x14ac:dyDescent="0.3">
      <c r="A6" s="74" t="s">
        <v>20</v>
      </c>
      <c r="B6" s="75">
        <v>3206</v>
      </c>
      <c r="C6" s="78">
        <v>-1139</v>
      </c>
      <c r="D6" s="75">
        <f t="shared" si="0"/>
        <v>4.2310027186106058</v>
      </c>
      <c r="E6" s="75">
        <v>1267</v>
      </c>
      <c r="F6" s="75" t="s">
        <v>242</v>
      </c>
      <c r="G6" s="75">
        <v>2530</v>
      </c>
      <c r="H6" s="75">
        <v>44</v>
      </c>
      <c r="I6" s="75">
        <v>33</v>
      </c>
      <c r="J6" s="75">
        <v>-16</v>
      </c>
      <c r="K6" s="75">
        <v>8</v>
      </c>
      <c r="L6" s="75">
        <f>VLOOKUP('3-Türkiye İhracat Göstergeleri'!$A:$A,'4-Dünya İthalat Göstergeleri'!$A:$M,10,0)</f>
        <v>2.6953823603216773</v>
      </c>
      <c r="M6" s="75">
        <v>-5</v>
      </c>
      <c r="N6" s="75">
        <v>2436</v>
      </c>
      <c r="O6" s="75" t="s">
        <v>244</v>
      </c>
      <c r="P6" s="75">
        <v>0</v>
      </c>
      <c r="T6" s="73"/>
    </row>
    <row r="7" spans="1:20" x14ac:dyDescent="0.3">
      <c r="A7" s="76" t="s">
        <v>72</v>
      </c>
      <c r="B7" s="77">
        <v>2488</v>
      </c>
      <c r="C7" s="77">
        <v>2488</v>
      </c>
      <c r="D7" s="77">
        <f t="shared" si="0"/>
        <v>3.2834481484414182</v>
      </c>
      <c r="E7" s="77">
        <v>1055</v>
      </c>
      <c r="F7" s="77" t="s">
        <v>242</v>
      </c>
      <c r="G7" s="77">
        <v>2358</v>
      </c>
      <c r="H7" s="77">
        <v>47</v>
      </c>
      <c r="I7" s="77">
        <v>42</v>
      </c>
      <c r="J7" s="77">
        <v>-47</v>
      </c>
      <c r="K7" s="77">
        <v>60</v>
      </c>
      <c r="L7" s="77">
        <f>VLOOKUP('3-Türkiye İhracat Göstergeleri'!$A:$A,'4-Dünya İthalat Göstergeleri'!$A:$M,10,0)</f>
        <v>0.24583862757359826</v>
      </c>
      <c r="M7" s="77">
        <v>0</v>
      </c>
      <c r="N7" s="77">
        <v>2867</v>
      </c>
      <c r="O7" s="77" t="s">
        <v>294</v>
      </c>
      <c r="P7" s="77">
        <v>0</v>
      </c>
      <c r="T7" s="73"/>
    </row>
    <row r="8" spans="1:20" x14ac:dyDescent="0.3">
      <c r="A8" s="74" t="s">
        <v>15</v>
      </c>
      <c r="B8" s="75">
        <v>2091</v>
      </c>
      <c r="C8" s="75">
        <v>2091</v>
      </c>
      <c r="D8" s="75">
        <f t="shared" si="0"/>
        <v>2.7595217356877031</v>
      </c>
      <c r="E8" s="75">
        <v>691</v>
      </c>
      <c r="F8" s="75" t="s">
        <v>242</v>
      </c>
      <c r="G8" s="75">
        <v>3026</v>
      </c>
      <c r="H8" s="75">
        <v>27</v>
      </c>
      <c r="I8" s="75">
        <v>18</v>
      </c>
      <c r="J8" s="75">
        <v>-32</v>
      </c>
      <c r="K8" s="75">
        <v>3</v>
      </c>
      <c r="L8" s="75">
        <f>VLOOKUP('3-Türkiye İhracat Göstergeleri'!$A:$A,'4-Dünya İthalat Göstergeleri'!$A:$M,10,0)</f>
        <v>3.3764971580385486</v>
      </c>
      <c r="M8" s="75">
        <v>6</v>
      </c>
      <c r="N8" s="75">
        <v>7399</v>
      </c>
      <c r="O8" s="75" t="s">
        <v>293</v>
      </c>
      <c r="P8" s="75">
        <v>0</v>
      </c>
      <c r="T8" s="73"/>
    </row>
    <row r="9" spans="1:20" x14ac:dyDescent="0.3">
      <c r="A9" s="76" t="s">
        <v>40</v>
      </c>
      <c r="B9" s="77">
        <v>1965</v>
      </c>
      <c r="C9" s="77">
        <v>1965</v>
      </c>
      <c r="D9" s="77">
        <f t="shared" si="0"/>
        <v>2.5932377860479847</v>
      </c>
      <c r="E9" s="77">
        <v>935</v>
      </c>
      <c r="F9" s="77" t="s">
        <v>242</v>
      </c>
      <c r="G9" s="77">
        <v>2102</v>
      </c>
      <c r="H9" s="77">
        <v>24</v>
      </c>
      <c r="I9" s="77">
        <v>20</v>
      </c>
      <c r="J9" s="77">
        <v>28</v>
      </c>
      <c r="K9" s="77">
        <v>28</v>
      </c>
      <c r="L9" s="77">
        <f>VLOOKUP('3-Türkiye İhracat Göstergeleri'!$A:$A,'4-Dünya İthalat Göstergeleri'!$A:$M,10,0)</f>
        <v>0.71154589160316895</v>
      </c>
      <c r="M9" s="77">
        <v>17</v>
      </c>
      <c r="N9" s="77">
        <v>2060</v>
      </c>
      <c r="O9" s="77" t="s">
        <v>252</v>
      </c>
      <c r="P9" s="77">
        <v>45841</v>
      </c>
      <c r="T9" s="73"/>
    </row>
    <row r="10" spans="1:20" x14ac:dyDescent="0.3">
      <c r="A10" s="74" t="s">
        <v>23</v>
      </c>
      <c r="B10" s="75">
        <v>1938</v>
      </c>
      <c r="C10" s="75">
        <v>1764</v>
      </c>
      <c r="D10" s="75">
        <f t="shared" si="0"/>
        <v>2.5576055111251881</v>
      </c>
      <c r="E10" s="75">
        <v>953</v>
      </c>
      <c r="F10" s="75" t="s">
        <v>242</v>
      </c>
      <c r="G10" s="75">
        <v>2034</v>
      </c>
      <c r="H10" s="75">
        <v>-8</v>
      </c>
      <c r="I10" s="75">
        <v>-11</v>
      </c>
      <c r="J10" s="75">
        <v>-47</v>
      </c>
      <c r="K10" s="75">
        <v>11</v>
      </c>
      <c r="L10" s="75">
        <f>VLOOKUP('3-Türkiye İhracat Göstergeleri'!$A:$A,'4-Dünya İthalat Göstergeleri'!$A:$M,10,0)</f>
        <v>2.3296515958400219</v>
      </c>
      <c r="M10" s="75">
        <v>0</v>
      </c>
      <c r="N10" s="75">
        <v>5451</v>
      </c>
      <c r="O10" s="75" t="s">
        <v>295</v>
      </c>
      <c r="P10" s="75">
        <v>0</v>
      </c>
      <c r="T10" s="73"/>
    </row>
    <row r="11" spans="1:20" x14ac:dyDescent="0.3">
      <c r="A11" s="76" t="s">
        <v>17</v>
      </c>
      <c r="B11" s="77">
        <v>1763</v>
      </c>
      <c r="C11" s="77">
        <v>1582</v>
      </c>
      <c r="D11" s="77">
        <f t="shared" si="0"/>
        <v>2.3266555810700242</v>
      </c>
      <c r="E11" s="77">
        <v>704</v>
      </c>
      <c r="F11" s="77" t="s">
        <v>242</v>
      </c>
      <c r="G11" s="77">
        <v>2504</v>
      </c>
      <c r="H11" s="77">
        <v>8</v>
      </c>
      <c r="I11" s="77">
        <v>3</v>
      </c>
      <c r="J11" s="77">
        <v>-23</v>
      </c>
      <c r="K11" s="77">
        <v>5</v>
      </c>
      <c r="L11" s="77">
        <f>VLOOKUP('3-Türkiye İhracat Göstergeleri'!$A:$A,'4-Dünya İthalat Göstergeleri'!$A:$M,10,0)</f>
        <v>2.9303072186219175</v>
      </c>
      <c r="M11" s="77">
        <v>1</v>
      </c>
      <c r="N11" s="77">
        <v>2333</v>
      </c>
      <c r="O11" s="77" t="s">
        <v>294</v>
      </c>
      <c r="P11" s="77">
        <v>0</v>
      </c>
      <c r="T11" s="73"/>
    </row>
    <row r="12" spans="1:20" x14ac:dyDescent="0.3">
      <c r="A12" s="74" t="s">
        <v>31</v>
      </c>
      <c r="B12" s="75">
        <v>1674</v>
      </c>
      <c r="C12" s="75">
        <v>1674</v>
      </c>
      <c r="D12" s="75">
        <f t="shared" si="0"/>
        <v>2.2092010452133977</v>
      </c>
      <c r="E12" s="75">
        <v>806</v>
      </c>
      <c r="F12" s="75" t="s">
        <v>242</v>
      </c>
      <c r="G12" s="75">
        <v>2077</v>
      </c>
      <c r="H12" s="75">
        <v>40</v>
      </c>
      <c r="I12" s="75">
        <v>44</v>
      </c>
      <c r="J12" s="75">
        <v>-35</v>
      </c>
      <c r="K12" s="75">
        <v>19</v>
      </c>
      <c r="L12" s="75">
        <f>VLOOKUP('3-Türkiye İhracat Göstergeleri'!$A:$A,'4-Dünya İthalat Göstergeleri'!$A:$M,10,0)</f>
        <v>1.1495305884274214</v>
      </c>
      <c r="M12" s="75">
        <v>8</v>
      </c>
      <c r="N12" s="75">
        <v>3901</v>
      </c>
      <c r="O12" s="75" t="s">
        <v>275</v>
      </c>
      <c r="P12" s="75">
        <v>0</v>
      </c>
      <c r="T12" s="73"/>
    </row>
    <row r="13" spans="1:20" x14ac:dyDescent="0.3">
      <c r="A13" s="76" t="s">
        <v>35</v>
      </c>
      <c r="B13" s="77">
        <v>1666</v>
      </c>
      <c r="C13" s="77">
        <v>1666</v>
      </c>
      <c r="D13" s="77">
        <f t="shared" si="0"/>
        <v>2.1986433341251619</v>
      </c>
      <c r="E13" s="77">
        <v>558</v>
      </c>
      <c r="F13" s="77" t="s">
        <v>242</v>
      </c>
      <c r="G13" s="77">
        <v>2986</v>
      </c>
      <c r="H13" s="77">
        <v>96</v>
      </c>
      <c r="I13" s="77">
        <v>127</v>
      </c>
      <c r="J13" s="77">
        <v>3</v>
      </c>
      <c r="K13" s="77">
        <v>23</v>
      </c>
      <c r="L13" s="77">
        <f>VLOOKUP('3-Türkiye İhracat Göstergeleri'!$A:$A,'4-Dünya İthalat Göstergeleri'!$A:$M,10,0)</f>
        <v>1.0574406812741228</v>
      </c>
      <c r="M13" s="77">
        <v>11</v>
      </c>
      <c r="N13" s="77">
        <v>2690</v>
      </c>
      <c r="O13" s="77" t="s">
        <v>245</v>
      </c>
      <c r="P13" s="77">
        <v>0</v>
      </c>
      <c r="T13" s="73"/>
    </row>
    <row r="14" spans="1:20" x14ac:dyDescent="0.3">
      <c r="A14" s="74" t="s">
        <v>29</v>
      </c>
      <c r="B14" s="75">
        <v>1615</v>
      </c>
      <c r="C14" s="75">
        <v>1615</v>
      </c>
      <c r="D14" s="75">
        <f t="shared" si="0"/>
        <v>2.1313379259376566</v>
      </c>
      <c r="E14" s="75">
        <v>554</v>
      </c>
      <c r="F14" s="75" t="s">
        <v>242</v>
      </c>
      <c r="G14" s="75">
        <v>2915</v>
      </c>
      <c r="H14" s="75">
        <v>96</v>
      </c>
      <c r="I14" s="75">
        <v>110</v>
      </c>
      <c r="J14" s="75">
        <v>-38</v>
      </c>
      <c r="K14" s="75">
        <v>17</v>
      </c>
      <c r="L14" s="75">
        <f>VLOOKUP('3-Türkiye İhracat Göstergeleri'!$A:$A,'4-Dünya İthalat Göstergeleri'!$A:$M,10,0)</f>
        <v>1.2655989229623317</v>
      </c>
      <c r="M14" s="75">
        <v>10</v>
      </c>
      <c r="N14" s="75">
        <v>3411</v>
      </c>
      <c r="O14" s="75" t="s">
        <v>299</v>
      </c>
      <c r="P14" s="75">
        <v>45846</v>
      </c>
      <c r="T14" s="73"/>
    </row>
    <row r="15" spans="1:20" x14ac:dyDescent="0.3">
      <c r="A15" s="76" t="s">
        <v>47</v>
      </c>
      <c r="B15" s="77">
        <v>1560</v>
      </c>
      <c r="C15" s="77">
        <v>1353</v>
      </c>
      <c r="D15" s="77">
        <f t="shared" si="0"/>
        <v>2.0587536622060338</v>
      </c>
      <c r="E15" s="77">
        <v>589</v>
      </c>
      <c r="F15" s="77" t="s">
        <v>242</v>
      </c>
      <c r="G15" s="77">
        <v>2649</v>
      </c>
      <c r="H15" s="77">
        <v>4</v>
      </c>
      <c r="I15" s="77">
        <v>1</v>
      </c>
      <c r="J15" s="77">
        <v>239</v>
      </c>
      <c r="K15" s="77">
        <v>35</v>
      </c>
      <c r="L15" s="77">
        <f>VLOOKUP('3-Türkiye İhracat Göstergeleri'!$A:$A,'4-Dünya İthalat Göstergeleri'!$A:$M,10,0)</f>
        <v>0.52171003628629131</v>
      </c>
      <c r="M15" s="77">
        <v>29</v>
      </c>
      <c r="N15" s="77">
        <v>3239</v>
      </c>
      <c r="O15" s="77" t="s">
        <v>303</v>
      </c>
      <c r="P15" s="77">
        <v>15</v>
      </c>
      <c r="T15" s="73"/>
    </row>
    <row r="16" spans="1:20" x14ac:dyDescent="0.3">
      <c r="A16" s="74" t="s">
        <v>50</v>
      </c>
      <c r="B16" s="75">
        <v>1511</v>
      </c>
      <c r="C16" s="75">
        <v>1449</v>
      </c>
      <c r="D16" s="75">
        <f t="shared" si="0"/>
        <v>1.9940876817905879</v>
      </c>
      <c r="E16" s="75">
        <v>701</v>
      </c>
      <c r="F16" s="75" t="s">
        <v>242</v>
      </c>
      <c r="G16" s="75">
        <v>2155</v>
      </c>
      <c r="H16" s="75">
        <v>38</v>
      </c>
      <c r="I16" s="75">
        <v>41</v>
      </c>
      <c r="J16" s="75">
        <v>-16</v>
      </c>
      <c r="K16" s="75">
        <v>38</v>
      </c>
      <c r="L16" s="75">
        <f>VLOOKUP('3-Türkiye İhracat Göstergeleri'!$A:$A,'4-Dünya İthalat Göstergeleri'!$A:$M,10,0)</f>
        <v>0.46554793893068963</v>
      </c>
      <c r="M16" s="75">
        <v>1</v>
      </c>
      <c r="N16" s="75">
        <v>1124</v>
      </c>
      <c r="O16" s="75" t="s">
        <v>270</v>
      </c>
      <c r="P16" s="75">
        <v>0</v>
      </c>
      <c r="T16" s="73"/>
    </row>
    <row r="17" spans="1:20" x14ac:dyDescent="0.3">
      <c r="A17" s="76" t="s">
        <v>19</v>
      </c>
      <c r="B17" s="77">
        <v>1277</v>
      </c>
      <c r="C17" s="77">
        <v>1091</v>
      </c>
      <c r="D17" s="77">
        <f t="shared" si="0"/>
        <v>1.6852746324596828</v>
      </c>
      <c r="E17" s="77">
        <v>454</v>
      </c>
      <c r="F17" s="77" t="s">
        <v>242</v>
      </c>
      <c r="G17" s="77">
        <v>2813</v>
      </c>
      <c r="H17" s="77">
        <v>-8</v>
      </c>
      <c r="I17" s="77">
        <v>-13</v>
      </c>
      <c r="J17" s="77">
        <v>-29</v>
      </c>
      <c r="K17" s="77">
        <v>7</v>
      </c>
      <c r="L17" s="77">
        <f>VLOOKUP('3-Türkiye İhracat Göstergeleri'!$A:$A,'4-Dünya İthalat Göstergeleri'!$A:$M,10,0)</f>
        <v>2.8333578959527443</v>
      </c>
      <c r="M17" s="77">
        <v>10</v>
      </c>
      <c r="N17" s="77">
        <v>1944</v>
      </c>
      <c r="O17" s="77" t="s">
        <v>251</v>
      </c>
      <c r="P17" s="77">
        <v>0</v>
      </c>
      <c r="T17" s="73"/>
    </row>
    <row r="18" spans="1:20" x14ac:dyDescent="0.3">
      <c r="A18" s="74" t="s">
        <v>27</v>
      </c>
      <c r="B18" s="75">
        <v>1215</v>
      </c>
      <c r="C18" s="75">
        <v>1215</v>
      </c>
      <c r="D18" s="75">
        <f t="shared" si="0"/>
        <v>1.6034523715258531</v>
      </c>
      <c r="E18" s="75">
        <v>488</v>
      </c>
      <c r="F18" s="75" t="s">
        <v>242</v>
      </c>
      <c r="G18" s="75">
        <v>2490</v>
      </c>
      <c r="H18" s="75">
        <v>53</v>
      </c>
      <c r="I18" s="75">
        <v>38</v>
      </c>
      <c r="J18" s="75">
        <v>223</v>
      </c>
      <c r="K18" s="75">
        <v>15</v>
      </c>
      <c r="L18" s="75">
        <f>VLOOKUP('3-Türkiye İhracat Göstergeleri'!$A:$A,'4-Dünya İthalat Göstergeleri'!$A:$M,10,0)</f>
        <v>1.4387056428966896</v>
      </c>
      <c r="M18" s="75">
        <v>-1</v>
      </c>
      <c r="N18" s="75">
        <v>11097</v>
      </c>
      <c r="O18" s="75" t="s">
        <v>298</v>
      </c>
      <c r="P18" s="75">
        <v>5</v>
      </c>
      <c r="T18" s="73"/>
    </row>
    <row r="19" spans="1:20" x14ac:dyDescent="0.3">
      <c r="A19" s="76" t="s">
        <v>71</v>
      </c>
      <c r="B19" s="77">
        <v>964</v>
      </c>
      <c r="C19" s="77">
        <v>906</v>
      </c>
      <c r="D19" s="77">
        <f t="shared" si="0"/>
        <v>1.2722041861324465</v>
      </c>
      <c r="E19" s="77">
        <v>353</v>
      </c>
      <c r="F19" s="77" t="s">
        <v>242</v>
      </c>
      <c r="G19" s="77">
        <v>2731</v>
      </c>
      <c r="H19" s="77">
        <v>2</v>
      </c>
      <c r="I19" s="77">
        <v>-1</v>
      </c>
      <c r="J19" s="77">
        <v>-36</v>
      </c>
      <c r="K19" s="77">
        <v>59</v>
      </c>
      <c r="L19" s="77">
        <f>VLOOKUP('3-Türkiye İhracat Göstergeleri'!$A:$A,'4-Dünya İthalat Göstergeleri'!$A:$M,10,0)</f>
        <v>0.25189298133108157</v>
      </c>
      <c r="M19" s="77">
        <v>2</v>
      </c>
      <c r="N19" s="77">
        <v>4124</v>
      </c>
      <c r="O19" s="77" t="s">
        <v>295</v>
      </c>
      <c r="P19" s="77">
        <v>0</v>
      </c>
      <c r="T19" s="73"/>
    </row>
    <row r="20" spans="1:20" x14ac:dyDescent="0.3">
      <c r="A20" s="74" t="s">
        <v>83</v>
      </c>
      <c r="B20" s="75">
        <v>935</v>
      </c>
      <c r="C20" s="75">
        <v>935</v>
      </c>
      <c r="D20" s="75">
        <f t="shared" si="0"/>
        <v>1.2339324834375907</v>
      </c>
      <c r="E20" s="75">
        <v>435</v>
      </c>
      <c r="F20" s="75" t="s">
        <v>242</v>
      </c>
      <c r="G20" s="75">
        <v>2149</v>
      </c>
      <c r="H20" s="75">
        <v>-3</v>
      </c>
      <c r="I20" s="75">
        <v>-8</v>
      </c>
      <c r="J20" s="75">
        <v>-45</v>
      </c>
      <c r="K20" s="75">
        <v>71</v>
      </c>
      <c r="L20" s="75">
        <f>VLOOKUP('3-Türkiye İhracat Göstergeleri'!$A:$A,'4-Dünya İthalat Göstergeleri'!$A:$M,10,0)</f>
        <v>0.18513576489988409</v>
      </c>
      <c r="M20" s="75">
        <v>-9</v>
      </c>
      <c r="N20" s="75">
        <v>1041</v>
      </c>
      <c r="O20" s="75" t="s">
        <v>295</v>
      </c>
      <c r="P20" s="75">
        <v>0</v>
      </c>
      <c r="T20" s="73"/>
    </row>
    <row r="21" spans="1:20" x14ac:dyDescent="0.3">
      <c r="A21" s="76" t="s">
        <v>53</v>
      </c>
      <c r="B21" s="77">
        <v>829</v>
      </c>
      <c r="C21" s="77">
        <v>829</v>
      </c>
      <c r="D21" s="77">
        <f t="shared" si="0"/>
        <v>1.0940428115184628</v>
      </c>
      <c r="E21" s="77">
        <v>330</v>
      </c>
      <c r="F21" s="77" t="s">
        <v>242</v>
      </c>
      <c r="G21" s="77">
        <v>2512</v>
      </c>
      <c r="H21" s="77">
        <v>45</v>
      </c>
      <c r="I21" s="77">
        <v>39</v>
      </c>
      <c r="J21" s="77">
        <v>-31</v>
      </c>
      <c r="K21" s="77">
        <v>41</v>
      </c>
      <c r="L21" s="77">
        <f>VLOOKUP('3-Türkiye İhracat Göstergeleri'!$A:$A,'4-Dünya İthalat Göstergeleri'!$A:$M,10,0)</f>
        <v>0.4429237748895678</v>
      </c>
      <c r="M21" s="77">
        <v>2</v>
      </c>
      <c r="N21" s="77">
        <v>3101</v>
      </c>
      <c r="O21" s="77" t="s">
        <v>273</v>
      </c>
      <c r="P21" s="77"/>
      <c r="T21" s="73"/>
    </row>
    <row r="22" spans="1:20" x14ac:dyDescent="0.3">
      <c r="A22" s="74" t="s">
        <v>63</v>
      </c>
      <c r="B22" s="75">
        <v>820</v>
      </c>
      <c r="C22" s="75">
        <v>820</v>
      </c>
      <c r="D22" s="75">
        <f t="shared" si="0"/>
        <v>1.0821653865441971</v>
      </c>
      <c r="E22" s="75">
        <v>320</v>
      </c>
      <c r="F22" s="75" t="s">
        <v>242</v>
      </c>
      <c r="G22" s="75">
        <v>2563</v>
      </c>
      <c r="H22" s="75">
        <v>85</v>
      </c>
      <c r="I22" s="75">
        <v>85</v>
      </c>
      <c r="J22" s="75">
        <v>-13</v>
      </c>
      <c r="K22" s="75">
        <v>51</v>
      </c>
      <c r="L22" s="75">
        <f>VLOOKUP('3-Türkiye İhracat Göstergeleri'!$A:$A,'4-Dünya İthalat Göstergeleri'!$A:$M,10,0)</f>
        <v>0.29618535882003832</v>
      </c>
      <c r="M22" s="75">
        <v>26</v>
      </c>
      <c r="N22" s="75">
        <v>2987</v>
      </c>
      <c r="O22" s="75" t="s">
        <v>247</v>
      </c>
      <c r="P22" s="75">
        <v>0</v>
      </c>
      <c r="T22" s="73"/>
    </row>
    <row r="23" spans="1:20" x14ac:dyDescent="0.3">
      <c r="A23" s="76" t="s">
        <v>73</v>
      </c>
      <c r="B23" s="77">
        <v>734</v>
      </c>
      <c r="C23" s="77">
        <v>734</v>
      </c>
      <c r="D23" s="77">
        <f t="shared" si="0"/>
        <v>0.96866999234565943</v>
      </c>
      <c r="E23" s="77">
        <v>235</v>
      </c>
      <c r="F23" s="77" t="s">
        <v>242</v>
      </c>
      <c r="G23" s="77">
        <v>3123</v>
      </c>
      <c r="H23" s="77">
        <v>155</v>
      </c>
      <c r="I23" s="77">
        <v>167</v>
      </c>
      <c r="J23" s="77">
        <v>667</v>
      </c>
      <c r="K23" s="77">
        <v>61</v>
      </c>
      <c r="L23" s="77">
        <f>VLOOKUP('3-Türkiye İhracat Göstergeleri'!$A:$A,'4-Dünya İthalat Göstergeleri'!$A:$M,10,0)</f>
        <v>0.23548249614632416</v>
      </c>
      <c r="M23" s="77">
        <v>18</v>
      </c>
      <c r="N23" s="77">
        <v>1246</v>
      </c>
      <c r="O23" s="77" t="s">
        <v>244</v>
      </c>
      <c r="P23" s="77">
        <v>0</v>
      </c>
      <c r="T23" s="73"/>
    </row>
    <row r="24" spans="1:20" x14ac:dyDescent="0.3">
      <c r="A24" s="74" t="s">
        <v>98</v>
      </c>
      <c r="B24" s="75">
        <v>674</v>
      </c>
      <c r="C24" s="75">
        <v>674</v>
      </c>
      <c r="D24" s="75">
        <f t="shared" si="0"/>
        <v>0.88948715918388888</v>
      </c>
      <c r="E24" s="75">
        <v>281</v>
      </c>
      <c r="F24" s="75" t="s">
        <v>242</v>
      </c>
      <c r="G24" s="75">
        <v>2399</v>
      </c>
      <c r="H24" s="75">
        <v>0</v>
      </c>
      <c r="I24" s="75">
        <v>4</v>
      </c>
      <c r="J24" s="75">
        <v>-35</v>
      </c>
      <c r="K24" s="75">
        <v>86</v>
      </c>
      <c r="L24" s="75">
        <f>VLOOKUP('3-Türkiye İhracat Göstergeleri'!$A:$A,'4-Dünya İthalat Göstergeleri'!$A:$M,10,0)</f>
        <v>0.11160723176623821</v>
      </c>
      <c r="M24" s="75">
        <v>-4</v>
      </c>
      <c r="N24" s="75">
        <v>3615</v>
      </c>
      <c r="O24" s="75" t="s">
        <v>312</v>
      </c>
      <c r="P24" s="75">
        <v>30</v>
      </c>
      <c r="T24" s="73"/>
    </row>
    <row r="25" spans="1:20" x14ac:dyDescent="0.3">
      <c r="A25" s="76" t="s">
        <v>91</v>
      </c>
      <c r="B25" s="77">
        <v>614</v>
      </c>
      <c r="C25" s="77">
        <v>614</v>
      </c>
      <c r="D25" s="77">
        <f t="shared" si="0"/>
        <v>0.81030432602211844</v>
      </c>
      <c r="E25" s="77">
        <v>251</v>
      </c>
      <c r="F25" s="77" t="s">
        <v>242</v>
      </c>
      <c r="G25" s="77">
        <v>2446</v>
      </c>
      <c r="H25" s="77">
        <v>-4</v>
      </c>
      <c r="I25" s="77">
        <v>-10</v>
      </c>
      <c r="J25" s="77">
        <v>-52</v>
      </c>
      <c r="K25" s="77">
        <v>79</v>
      </c>
      <c r="L25" s="77">
        <f>VLOOKUP('3-Türkiye İhracat Göstergeleri'!$A:$A,'4-Dünya İthalat Göstergeleri'!$A:$M,10,0)</f>
        <v>0.14673841606952948</v>
      </c>
      <c r="M25" s="77">
        <v>-2</v>
      </c>
      <c r="N25" s="77">
        <v>1693</v>
      </c>
      <c r="O25" s="77" t="s">
        <v>261</v>
      </c>
      <c r="P25" s="77">
        <v>0</v>
      </c>
      <c r="T25" s="73"/>
    </row>
    <row r="26" spans="1:20" x14ac:dyDescent="0.3">
      <c r="A26" s="74" t="s">
        <v>25</v>
      </c>
      <c r="B26" s="75">
        <v>578</v>
      </c>
      <c r="C26" s="75">
        <v>542</v>
      </c>
      <c r="D26" s="75">
        <f t="shared" si="0"/>
        <v>0.76279462612505611</v>
      </c>
      <c r="E26" s="75">
        <v>202</v>
      </c>
      <c r="F26" s="75" t="s">
        <v>242</v>
      </c>
      <c r="G26" s="75">
        <v>2861</v>
      </c>
      <c r="H26" s="75">
        <v>-3</v>
      </c>
      <c r="I26" s="75">
        <v>-6</v>
      </c>
      <c r="J26" s="75">
        <v>-48</v>
      </c>
      <c r="K26" s="75">
        <v>13</v>
      </c>
      <c r="L26" s="75">
        <f>VLOOKUP('3-Türkiye İhracat Göstergeleri'!$A:$A,'4-Dünya İthalat Göstergeleri'!$A:$M,10,0)</f>
        <v>1.7441318574518341</v>
      </c>
      <c r="M26" s="75">
        <v>72</v>
      </c>
      <c r="N26" s="75">
        <v>6863</v>
      </c>
      <c r="O26" s="75" t="s">
        <v>296</v>
      </c>
      <c r="P26" s="75">
        <v>0</v>
      </c>
      <c r="T26" s="73"/>
    </row>
    <row r="27" spans="1:20" x14ac:dyDescent="0.3">
      <c r="A27" s="76" t="s">
        <v>85</v>
      </c>
      <c r="B27" s="77">
        <v>528</v>
      </c>
      <c r="C27" s="77">
        <v>528</v>
      </c>
      <c r="D27" s="77">
        <f t="shared" si="0"/>
        <v>0.69680893182358072</v>
      </c>
      <c r="E27" s="77">
        <v>208</v>
      </c>
      <c r="F27" s="77" t="s">
        <v>242</v>
      </c>
      <c r="G27" s="77">
        <v>2538</v>
      </c>
      <c r="H27" s="77">
        <v>14</v>
      </c>
      <c r="I27" s="77">
        <v>12</v>
      </c>
      <c r="J27" s="77">
        <v>-33</v>
      </c>
      <c r="K27" s="77">
        <v>73</v>
      </c>
      <c r="L27" s="77">
        <f>VLOOKUP('3-Türkiye İhracat Göstergeleri'!$A:$A,'4-Dünya İthalat Göstergeleri'!$A:$M,10,0)</f>
        <v>0.1738236828793232</v>
      </c>
      <c r="M27" s="77">
        <v>-1</v>
      </c>
      <c r="N27" s="77">
        <v>1175</v>
      </c>
      <c r="O27" s="77" t="s">
        <v>250</v>
      </c>
      <c r="P27" s="77">
        <v>0</v>
      </c>
      <c r="T27" s="73"/>
    </row>
    <row r="28" spans="1:20" x14ac:dyDescent="0.3">
      <c r="A28" s="74" t="s">
        <v>111</v>
      </c>
      <c r="B28" s="75">
        <v>492</v>
      </c>
      <c r="C28" s="78">
        <v>-498</v>
      </c>
      <c r="D28" s="75">
        <f t="shared" si="0"/>
        <v>0.64929923192651828</v>
      </c>
      <c r="E28" s="75">
        <v>77</v>
      </c>
      <c r="F28" s="75" t="s">
        <v>242</v>
      </c>
      <c r="G28" s="75">
        <v>6390</v>
      </c>
      <c r="H28" s="75">
        <v>-25</v>
      </c>
      <c r="I28" s="75">
        <v>-28</v>
      </c>
      <c r="J28" s="75">
        <v>556</v>
      </c>
      <c r="K28" s="75">
        <v>99</v>
      </c>
      <c r="L28" s="75">
        <f>VLOOKUP('3-Türkiye İhracat Göstergeleri'!$A:$A,'4-Dünya İthalat Göstergeleri'!$A:$M,10,0)</f>
        <v>6.0941850322035855E-2</v>
      </c>
      <c r="M28" s="75">
        <v>-10</v>
      </c>
      <c r="N28" s="75">
        <v>1736</v>
      </c>
      <c r="O28" s="75" t="s">
        <v>268</v>
      </c>
      <c r="P28" s="75"/>
      <c r="T28" s="73"/>
    </row>
    <row r="29" spans="1:20" x14ac:dyDescent="0.3">
      <c r="A29" s="76" t="s">
        <v>88</v>
      </c>
      <c r="B29" s="77">
        <v>431</v>
      </c>
      <c r="C29" s="77">
        <v>431</v>
      </c>
      <c r="D29" s="77">
        <f t="shared" si="0"/>
        <v>0.56879668487871826</v>
      </c>
      <c r="E29" s="77">
        <v>157</v>
      </c>
      <c r="F29" s="77" t="s">
        <v>242</v>
      </c>
      <c r="G29" s="77">
        <v>2745</v>
      </c>
      <c r="H29" s="77">
        <v>129</v>
      </c>
      <c r="I29" s="77">
        <v>104</v>
      </c>
      <c r="J29" s="77">
        <v>67</v>
      </c>
      <c r="K29" s="77">
        <v>76</v>
      </c>
      <c r="L29" s="77">
        <f>VLOOKUP('3-Türkiye İhracat Göstergeleri'!$A:$A,'4-Dünya İthalat Göstergeleri'!$A:$M,10,0)</f>
        <v>0.15956408652946119</v>
      </c>
      <c r="M29" s="77">
        <v>-13</v>
      </c>
      <c r="N29" s="77">
        <v>1381</v>
      </c>
      <c r="O29" s="77" t="s">
        <v>298</v>
      </c>
      <c r="P29" s="77">
        <v>45846</v>
      </c>
      <c r="T29" s="73"/>
    </row>
    <row r="30" spans="1:20" x14ac:dyDescent="0.3">
      <c r="A30" s="74" t="s">
        <v>16</v>
      </c>
      <c r="B30" s="75">
        <v>398</v>
      </c>
      <c r="C30" s="75">
        <v>371</v>
      </c>
      <c r="D30" s="75">
        <f t="shared" si="0"/>
        <v>0.52524612663974446</v>
      </c>
      <c r="E30" s="75">
        <v>109</v>
      </c>
      <c r="F30" s="75" t="s">
        <v>242</v>
      </c>
      <c r="G30" s="75">
        <v>3651</v>
      </c>
      <c r="H30" s="75">
        <v>29</v>
      </c>
      <c r="I30" s="75">
        <v>18</v>
      </c>
      <c r="J30" s="75">
        <v>-6</v>
      </c>
      <c r="K30" s="75">
        <v>4</v>
      </c>
      <c r="L30" s="75">
        <f>VLOOKUP('3-Türkiye İhracat Göstergeleri'!$A:$A,'4-Dünya İthalat Göstergeleri'!$A:$M,10,0)</f>
        <v>3.1164785966645292</v>
      </c>
      <c r="M30" s="75">
        <v>1</v>
      </c>
      <c r="N30" s="75">
        <v>1693</v>
      </c>
      <c r="O30" s="75" t="s">
        <v>251</v>
      </c>
      <c r="P30" s="75">
        <v>0</v>
      </c>
      <c r="T30" s="73"/>
    </row>
    <row r="31" spans="1:20" x14ac:dyDescent="0.3">
      <c r="A31" s="76" t="s">
        <v>57</v>
      </c>
      <c r="B31" s="77">
        <v>377</v>
      </c>
      <c r="C31" s="77">
        <v>377</v>
      </c>
      <c r="D31" s="77">
        <f t="shared" si="0"/>
        <v>0.49753213503312477</v>
      </c>
      <c r="E31" s="77">
        <v>169</v>
      </c>
      <c r="F31" s="77" t="s">
        <v>242</v>
      </c>
      <c r="G31" s="77">
        <v>2231</v>
      </c>
      <c r="H31" s="77">
        <v>37</v>
      </c>
      <c r="I31" s="77">
        <v>40</v>
      </c>
      <c r="J31" s="77">
        <v>12</v>
      </c>
      <c r="K31" s="77">
        <v>45</v>
      </c>
      <c r="L31" s="77">
        <f>VLOOKUP('3-Türkiye İhracat Göstergeleri'!$A:$A,'4-Dünya İthalat Göstergeleri'!$A:$M,10,0)</f>
        <v>0.36198662465794895</v>
      </c>
      <c r="M31" s="77">
        <v>10</v>
      </c>
      <c r="N31" s="77">
        <v>3793</v>
      </c>
      <c r="O31" s="77" t="s">
        <v>263</v>
      </c>
      <c r="P31" s="77">
        <v>30</v>
      </c>
      <c r="T31" s="73"/>
    </row>
    <row r="32" spans="1:20" x14ac:dyDescent="0.3">
      <c r="A32" s="74" t="s">
        <v>18</v>
      </c>
      <c r="B32" s="75">
        <v>355</v>
      </c>
      <c r="C32" s="75">
        <v>355</v>
      </c>
      <c r="D32" s="75">
        <f t="shared" si="0"/>
        <v>0.4684984295404756</v>
      </c>
      <c r="E32" s="75">
        <v>156</v>
      </c>
      <c r="F32" s="75" t="s">
        <v>242</v>
      </c>
      <c r="G32" s="75">
        <v>2276</v>
      </c>
      <c r="H32" s="75">
        <v>4</v>
      </c>
      <c r="I32" s="75">
        <v>0</v>
      </c>
      <c r="J32" s="75">
        <v>15</v>
      </c>
      <c r="K32" s="75">
        <v>6</v>
      </c>
      <c r="L32" s="75">
        <f>VLOOKUP('3-Türkiye İhracat Göstergeleri'!$A:$A,'4-Dünya İthalat Göstergeleri'!$A:$M,10,0)</f>
        <v>2.8932641331320523</v>
      </c>
      <c r="M32" s="75">
        <v>4</v>
      </c>
      <c r="N32" s="75">
        <v>1926</v>
      </c>
      <c r="O32" s="75" t="s">
        <v>250</v>
      </c>
      <c r="P32" s="75">
        <v>0</v>
      </c>
      <c r="T32" s="73"/>
    </row>
    <row r="33" spans="1:20" x14ac:dyDescent="0.3">
      <c r="A33" s="76" t="s">
        <v>100</v>
      </c>
      <c r="B33" s="77">
        <v>342</v>
      </c>
      <c r="C33" s="77">
        <v>342</v>
      </c>
      <c r="D33" s="77">
        <f t="shared" si="0"/>
        <v>0.45134214902209202</v>
      </c>
      <c r="E33" s="77">
        <v>160</v>
      </c>
      <c r="F33" s="77" t="s">
        <v>242</v>
      </c>
      <c r="G33" s="77">
        <v>2138</v>
      </c>
      <c r="H33" s="77">
        <v>20</v>
      </c>
      <c r="I33" s="77">
        <v>23</v>
      </c>
      <c r="J33" s="77">
        <v>-41</v>
      </c>
      <c r="K33" s="77">
        <v>88</v>
      </c>
      <c r="L33" s="77">
        <f>VLOOKUP('3-Türkiye İhracat Göstergeleri'!$A:$A,'4-Dünya İthalat Göstergeleri'!$A:$M,10,0)</f>
        <v>0.10387996447050296</v>
      </c>
      <c r="M33" s="77">
        <v>2</v>
      </c>
      <c r="N33" s="77">
        <v>1384</v>
      </c>
      <c r="O33" s="77" t="s">
        <v>270</v>
      </c>
      <c r="P33" s="77">
        <v>0</v>
      </c>
      <c r="T33" s="73"/>
    </row>
    <row r="34" spans="1:20" x14ac:dyDescent="0.3">
      <c r="A34" s="74" t="s">
        <v>121</v>
      </c>
      <c r="B34" s="75">
        <v>266</v>
      </c>
      <c r="C34" s="75">
        <v>266</v>
      </c>
      <c r="D34" s="75">
        <f t="shared" si="0"/>
        <v>0.35104389368384936</v>
      </c>
      <c r="E34" s="75">
        <v>94</v>
      </c>
      <c r="F34" s="75" t="s">
        <v>242</v>
      </c>
      <c r="G34" s="75">
        <v>2830</v>
      </c>
      <c r="H34" s="75"/>
      <c r="I34" s="75">
        <v>58</v>
      </c>
      <c r="J34" s="75">
        <v>87</v>
      </c>
      <c r="K34" s="75">
        <v>109</v>
      </c>
      <c r="L34" s="75">
        <f>VLOOKUP('3-Türkiye İhracat Göstergeleri'!$A:$A,'4-Dünya İthalat Göstergeleri'!$A:$M,10,0)</f>
        <v>3.5210846852731827E-2</v>
      </c>
      <c r="M34" s="75">
        <v>17</v>
      </c>
      <c r="N34" s="75">
        <v>1806</v>
      </c>
      <c r="O34" s="75" t="s">
        <v>270</v>
      </c>
      <c r="P34" s="75">
        <v>45719</v>
      </c>
      <c r="T34" s="73"/>
    </row>
    <row r="35" spans="1:20" x14ac:dyDescent="0.3">
      <c r="A35" s="76" t="s">
        <v>39</v>
      </c>
      <c r="B35" s="77">
        <v>249</v>
      </c>
      <c r="C35" s="77">
        <v>248</v>
      </c>
      <c r="D35" s="77">
        <f t="shared" si="0"/>
        <v>0.32860875762134767</v>
      </c>
      <c r="E35" s="77">
        <v>104</v>
      </c>
      <c r="F35" s="77" t="s">
        <v>242</v>
      </c>
      <c r="G35" s="77">
        <v>2394</v>
      </c>
      <c r="H35" s="77">
        <v>-27</v>
      </c>
      <c r="I35" s="77">
        <v>-32</v>
      </c>
      <c r="J35" s="77">
        <v>-55</v>
      </c>
      <c r="K35" s="77">
        <v>27</v>
      </c>
      <c r="L35" s="77">
        <f>VLOOKUP('3-Türkiye İhracat Göstergeleri'!$A:$A,'4-Dünya İthalat Göstergeleri'!$A:$M,10,0)</f>
        <v>0.72588515050247149</v>
      </c>
      <c r="M35" s="77">
        <v>17</v>
      </c>
      <c r="N35" s="77">
        <v>5646</v>
      </c>
      <c r="O35" s="77" t="s">
        <v>264</v>
      </c>
      <c r="P35" s="77">
        <v>0</v>
      </c>
      <c r="T35" s="73"/>
    </row>
    <row r="36" spans="1:20" x14ac:dyDescent="0.3">
      <c r="A36" s="74" t="s">
        <v>99</v>
      </c>
      <c r="B36" s="75">
        <v>241</v>
      </c>
      <c r="C36" s="75">
        <v>241</v>
      </c>
      <c r="D36" s="75">
        <f t="shared" si="0"/>
        <v>0.31805104653311161</v>
      </c>
      <c r="E36" s="75">
        <v>76</v>
      </c>
      <c r="F36" s="75" t="s">
        <v>242</v>
      </c>
      <c r="G36" s="75">
        <v>3171</v>
      </c>
      <c r="H36" s="75"/>
      <c r="I36" s="75"/>
      <c r="J36" s="75">
        <v>559</v>
      </c>
      <c r="K36" s="75">
        <v>87</v>
      </c>
      <c r="L36" s="75">
        <f>VLOOKUP('3-Türkiye İhracat Göstergeleri'!$A:$A,'4-Dünya İthalat Göstergeleri'!$A:$M,10,0)</f>
        <v>0.1074647791953286</v>
      </c>
      <c r="M36" s="75">
        <v>7</v>
      </c>
      <c r="N36" s="75">
        <v>7465</v>
      </c>
      <c r="O36" s="75" t="s">
        <v>246</v>
      </c>
      <c r="P36" s="75">
        <v>18</v>
      </c>
      <c r="T36" s="73"/>
    </row>
    <row r="37" spans="1:20" x14ac:dyDescent="0.3">
      <c r="A37" s="76" t="s">
        <v>66</v>
      </c>
      <c r="B37" s="77">
        <v>184</v>
      </c>
      <c r="C37" s="77">
        <v>184</v>
      </c>
      <c r="D37" s="77">
        <f t="shared" si="0"/>
        <v>0.24282735502942962</v>
      </c>
      <c r="E37" s="77">
        <v>63</v>
      </c>
      <c r="F37" s="77" t="s">
        <v>242</v>
      </c>
      <c r="G37" s="77">
        <v>2921</v>
      </c>
      <c r="H37" s="77">
        <v>47</v>
      </c>
      <c r="I37" s="77">
        <v>-17</v>
      </c>
      <c r="J37" s="77">
        <v>6</v>
      </c>
      <c r="K37" s="77">
        <v>54</v>
      </c>
      <c r="L37" s="77">
        <f>VLOOKUP('3-Türkiye İhracat Göstergeleri'!$A:$A,'4-Dünya İthalat Göstergeleri'!$A:$M,10,0)</f>
        <v>0.2843156389533934</v>
      </c>
      <c r="M37" s="77">
        <v>-8</v>
      </c>
      <c r="N37" s="77">
        <v>1193</v>
      </c>
      <c r="O37" s="77" t="s">
        <v>245</v>
      </c>
      <c r="P37" s="77">
        <v>0</v>
      </c>
      <c r="T37" s="73"/>
    </row>
    <row r="38" spans="1:20" x14ac:dyDescent="0.3">
      <c r="A38" s="74" t="s">
        <v>33</v>
      </c>
      <c r="B38" s="75">
        <v>183</v>
      </c>
      <c r="C38" s="75">
        <v>183</v>
      </c>
      <c r="D38" s="75">
        <f t="shared" si="0"/>
        <v>0.24150764114340009</v>
      </c>
      <c r="E38" s="75">
        <v>38</v>
      </c>
      <c r="F38" s="75" t="s">
        <v>242</v>
      </c>
      <c r="G38" s="75">
        <v>4816</v>
      </c>
      <c r="H38" s="75">
        <v>-16</v>
      </c>
      <c r="I38" s="75">
        <v>-17</v>
      </c>
      <c r="J38" s="75">
        <v>127</v>
      </c>
      <c r="K38" s="75">
        <v>21</v>
      </c>
      <c r="L38" s="75">
        <f>VLOOKUP('3-Türkiye İhracat Göstergeleri'!$A:$A,'4-Dünya İthalat Göstergeleri'!$A:$M,10,0)</f>
        <v>1.1170282682556689</v>
      </c>
      <c r="M38" s="75">
        <v>10</v>
      </c>
      <c r="N38" s="75">
        <v>1177</v>
      </c>
      <c r="O38" s="75" t="s">
        <v>280</v>
      </c>
      <c r="P38" s="75">
        <v>15</v>
      </c>
      <c r="T38" s="73"/>
    </row>
    <row r="39" spans="1:20" x14ac:dyDescent="0.3">
      <c r="A39" s="76" t="s">
        <v>110</v>
      </c>
      <c r="B39" s="77">
        <v>177</v>
      </c>
      <c r="C39" s="77">
        <v>177</v>
      </c>
      <c r="D39" s="77">
        <f t="shared" si="0"/>
        <v>0.23358935782722307</v>
      </c>
      <c r="E39" s="77">
        <v>79</v>
      </c>
      <c r="F39" s="77" t="s">
        <v>242</v>
      </c>
      <c r="G39" s="77">
        <v>2241</v>
      </c>
      <c r="H39" s="77">
        <v>-3</v>
      </c>
      <c r="I39" s="77">
        <v>-7</v>
      </c>
      <c r="J39" s="77">
        <v>125</v>
      </c>
      <c r="K39" s="77">
        <v>98</v>
      </c>
      <c r="L39" s="77">
        <f>VLOOKUP('3-Türkiye İhracat Göstergeleri'!$A:$A,'4-Dünya İthalat Göstergeleri'!$A:$M,10,0)</f>
        <v>6.3411389354693523E-2</v>
      </c>
      <c r="M39" s="77">
        <v>2</v>
      </c>
      <c r="N39" s="77">
        <v>2658</v>
      </c>
      <c r="O39" s="77" t="s">
        <v>262</v>
      </c>
      <c r="P39" s="77">
        <v>0</v>
      </c>
      <c r="T39" s="73"/>
    </row>
    <row r="40" spans="1:20" x14ac:dyDescent="0.3">
      <c r="A40" s="74" t="s">
        <v>144</v>
      </c>
      <c r="B40" s="75">
        <v>134</v>
      </c>
      <c r="C40" s="75">
        <v>134</v>
      </c>
      <c r="D40" s="75">
        <f t="shared" si="0"/>
        <v>0.17684166072795418</v>
      </c>
      <c r="E40" s="75">
        <v>72</v>
      </c>
      <c r="F40" s="75" t="s">
        <v>242</v>
      </c>
      <c r="G40" s="75">
        <v>1861</v>
      </c>
      <c r="H40" s="75">
        <v>58</v>
      </c>
      <c r="I40" s="75">
        <v>62</v>
      </c>
      <c r="J40" s="75">
        <v>-60</v>
      </c>
      <c r="K40" s="75">
        <v>132</v>
      </c>
      <c r="L40" s="75">
        <f>VLOOKUP('3-Türkiye İhracat Göstergeleri'!$A:$A,'4-Dünya İthalat Göstergeleri'!$A:$M,10,0)</f>
        <v>1.0674781625036345E-2</v>
      </c>
      <c r="M40" s="75">
        <v>-13</v>
      </c>
      <c r="N40" s="75">
        <v>574</v>
      </c>
      <c r="O40" s="75">
        <v>1</v>
      </c>
      <c r="P40" s="75">
        <v>10</v>
      </c>
      <c r="T40" s="73"/>
    </row>
    <row r="41" spans="1:20" x14ac:dyDescent="0.3">
      <c r="A41" s="76" t="s">
        <v>68</v>
      </c>
      <c r="B41" s="77">
        <v>122</v>
      </c>
      <c r="C41" s="77">
        <v>122</v>
      </c>
      <c r="D41" s="77">
        <f t="shared" si="0"/>
        <v>0.16100509409560007</v>
      </c>
      <c r="E41" s="77">
        <v>54</v>
      </c>
      <c r="F41" s="77" t="s">
        <v>242</v>
      </c>
      <c r="G41" s="77">
        <v>2259</v>
      </c>
      <c r="H41" s="77">
        <v>-38</v>
      </c>
      <c r="I41" s="77">
        <v>-40</v>
      </c>
      <c r="J41" s="77">
        <v>-73</v>
      </c>
      <c r="K41" s="77">
        <v>56</v>
      </c>
      <c r="L41" s="77">
        <f>VLOOKUP('3-Türkiye İhracat Göstergeleri'!$A:$A,'4-Dünya İthalat Göstergeleri'!$A:$M,10,0)</f>
        <v>0.26917975455968518</v>
      </c>
      <c r="M41" s="77">
        <v>2</v>
      </c>
      <c r="N41" s="77">
        <v>4224</v>
      </c>
      <c r="O41" s="77" t="s">
        <v>295</v>
      </c>
      <c r="P41" s="77">
        <v>0</v>
      </c>
      <c r="T41" s="73"/>
    </row>
    <row r="42" spans="1:20" x14ac:dyDescent="0.3">
      <c r="A42" s="74" t="s">
        <v>131</v>
      </c>
      <c r="B42" s="75">
        <v>95</v>
      </c>
      <c r="C42" s="75">
        <v>95</v>
      </c>
      <c r="D42" s="75">
        <f t="shared" si="0"/>
        <v>0.12537281917280332</v>
      </c>
      <c r="E42" s="75">
        <v>39</v>
      </c>
      <c r="F42" s="75" t="s">
        <v>242</v>
      </c>
      <c r="G42" s="75">
        <v>2436</v>
      </c>
      <c r="H42" s="75">
        <v>12</v>
      </c>
      <c r="I42" s="75">
        <v>12</v>
      </c>
      <c r="J42" s="75">
        <v>16</v>
      </c>
      <c r="K42" s="75">
        <v>119</v>
      </c>
      <c r="L42" s="75">
        <f>VLOOKUP('3-Türkiye İhracat Göstergeleri'!$A:$A,'4-Dünya İthalat Göstergeleri'!$A:$M,10,0)</f>
        <v>1.9676649711820728E-2</v>
      </c>
      <c r="M42" s="75">
        <v>-3</v>
      </c>
      <c r="N42" s="75">
        <v>3999</v>
      </c>
      <c r="O42" s="75" t="s">
        <v>272</v>
      </c>
      <c r="P42" s="75">
        <v>0</v>
      </c>
      <c r="T42" s="73"/>
    </row>
    <row r="43" spans="1:20" x14ac:dyDescent="0.3">
      <c r="A43" s="76" t="s">
        <v>77</v>
      </c>
      <c r="B43" s="77">
        <v>87</v>
      </c>
      <c r="C43" s="77">
        <v>87</v>
      </c>
      <c r="D43" s="77">
        <f t="shared" si="0"/>
        <v>0.11481510808456727</v>
      </c>
      <c r="E43" s="77">
        <v>41</v>
      </c>
      <c r="F43" s="77" t="s">
        <v>242</v>
      </c>
      <c r="G43" s="77">
        <v>2122</v>
      </c>
      <c r="H43" s="77">
        <v>17</v>
      </c>
      <c r="I43" s="77">
        <v>15</v>
      </c>
      <c r="J43" s="77">
        <v>-82</v>
      </c>
      <c r="K43" s="77">
        <v>65</v>
      </c>
      <c r="L43" s="77">
        <f>VLOOKUP('3-Türkiye İhracat Göstergeleri'!$A:$A,'4-Dünya İthalat Göstergeleri'!$A:$M,10,0)</f>
        <v>0.19788177281037525</v>
      </c>
      <c r="M43" s="77">
        <v>0</v>
      </c>
      <c r="N43" s="77">
        <v>6088</v>
      </c>
      <c r="O43" s="77" t="s">
        <v>275</v>
      </c>
      <c r="P43" s="77">
        <v>0</v>
      </c>
      <c r="T43" s="73"/>
    </row>
    <row r="44" spans="1:20" x14ac:dyDescent="0.3">
      <c r="A44" s="74" t="s">
        <v>61</v>
      </c>
      <c r="B44" s="75">
        <v>68</v>
      </c>
      <c r="C44" s="75">
        <v>68</v>
      </c>
      <c r="D44" s="75">
        <f t="shared" si="0"/>
        <v>8.9740544250006604E-2</v>
      </c>
      <c r="E44" s="75">
        <v>21</v>
      </c>
      <c r="F44" s="75" t="s">
        <v>242</v>
      </c>
      <c r="G44" s="75">
        <v>3238</v>
      </c>
      <c r="H44" s="75">
        <v>-31</v>
      </c>
      <c r="I44" s="75">
        <v>-28</v>
      </c>
      <c r="J44" s="75">
        <v>11</v>
      </c>
      <c r="K44" s="75">
        <v>49</v>
      </c>
      <c r="L44" s="75">
        <f>VLOOKUP('3-Türkiye İhracat Göstergeleri'!$A:$A,'4-Dünya İthalat Göstergeleri'!$A:$M,10,0)</f>
        <v>0.32024344875109034</v>
      </c>
      <c r="M44" s="75">
        <v>-1</v>
      </c>
      <c r="N44" s="75">
        <v>3039</v>
      </c>
      <c r="O44" s="75" t="s">
        <v>252</v>
      </c>
      <c r="P44" s="75">
        <v>0</v>
      </c>
      <c r="T44" s="73"/>
    </row>
    <row r="45" spans="1:20" x14ac:dyDescent="0.3">
      <c r="A45" s="76" t="s">
        <v>28</v>
      </c>
      <c r="B45" s="77">
        <v>66</v>
      </c>
      <c r="C45" s="77">
        <v>66</v>
      </c>
      <c r="D45" s="77">
        <f t="shared" si="0"/>
        <v>8.710111647794759E-2</v>
      </c>
      <c r="E45" s="77">
        <v>15</v>
      </c>
      <c r="F45" s="77" t="s">
        <v>242</v>
      </c>
      <c r="G45" s="77">
        <v>4400</v>
      </c>
      <c r="H45" s="77">
        <v>-14</v>
      </c>
      <c r="I45" s="77">
        <v>-12</v>
      </c>
      <c r="J45" s="77">
        <v>-42</v>
      </c>
      <c r="K45" s="77">
        <v>16</v>
      </c>
      <c r="L45" s="77">
        <f>VLOOKUP('3-Türkiye İhracat Göstergeleri'!$A:$A,'4-Dünya İthalat Göstergeleri'!$A:$M,10,0)</f>
        <v>1.4376700297539622</v>
      </c>
      <c r="M45" s="77">
        <v>1</v>
      </c>
      <c r="N45" s="77">
        <v>3518</v>
      </c>
      <c r="O45" s="77" t="s">
        <v>281</v>
      </c>
      <c r="P45" s="77">
        <v>5</v>
      </c>
      <c r="T45" s="73"/>
    </row>
    <row r="46" spans="1:20" x14ac:dyDescent="0.3">
      <c r="A46" s="74" t="s">
        <v>34</v>
      </c>
      <c r="B46" s="75">
        <v>65</v>
      </c>
      <c r="C46" s="75">
        <v>65</v>
      </c>
      <c r="D46" s="75">
        <f t="shared" si="0"/>
        <v>8.5781402591918063E-2</v>
      </c>
      <c r="E46" s="75">
        <v>8</v>
      </c>
      <c r="F46" s="75" t="s">
        <v>242</v>
      </c>
      <c r="G46" s="75">
        <v>8125</v>
      </c>
      <c r="H46" s="75">
        <v>-34</v>
      </c>
      <c r="I46" s="75">
        <v>-53</v>
      </c>
      <c r="J46" s="75">
        <v>-42</v>
      </c>
      <c r="K46" s="75">
        <v>22</v>
      </c>
      <c r="L46" s="75">
        <f>VLOOKUP('3-Türkiye İhracat Göstergeleri'!$A:$A,'4-Dünya İthalat Göstergeleri'!$A:$M,10,0)</f>
        <v>1.0693104011407677</v>
      </c>
      <c r="M46" s="75">
        <v>4</v>
      </c>
      <c r="N46" s="75">
        <v>5013</v>
      </c>
      <c r="O46" s="75" t="s">
        <v>269</v>
      </c>
      <c r="P46" s="75">
        <v>10</v>
      </c>
      <c r="T46" s="73"/>
    </row>
    <row r="47" spans="1:20" x14ac:dyDescent="0.3">
      <c r="A47" s="76" t="s">
        <v>51</v>
      </c>
      <c r="B47" s="77">
        <v>61</v>
      </c>
      <c r="C47" s="77">
        <v>61</v>
      </c>
      <c r="D47" s="77">
        <f t="shared" si="0"/>
        <v>8.0502547047800035E-2</v>
      </c>
      <c r="E47" s="77">
        <v>25</v>
      </c>
      <c r="F47" s="77" t="s">
        <v>242</v>
      </c>
      <c r="G47" s="77">
        <v>2440</v>
      </c>
      <c r="H47" s="77">
        <v>17</v>
      </c>
      <c r="I47" s="77">
        <v>15</v>
      </c>
      <c r="J47" s="77">
        <v>-2</v>
      </c>
      <c r="K47" s="77">
        <v>39</v>
      </c>
      <c r="L47" s="77">
        <f>VLOOKUP('3-Türkiye İhracat Göstergeleri'!$A:$A,'4-Dünya İthalat Göstergeleri'!$A:$M,10,0)</f>
        <v>0.46291907479915084</v>
      </c>
      <c r="M47" s="77">
        <v>9</v>
      </c>
      <c r="N47" s="77">
        <v>3148</v>
      </c>
      <c r="O47" s="77" t="s">
        <v>295</v>
      </c>
      <c r="P47" s="77">
        <v>0</v>
      </c>
      <c r="T47" s="73"/>
    </row>
    <row r="48" spans="1:20" x14ac:dyDescent="0.3">
      <c r="A48" s="74" t="s">
        <v>55</v>
      </c>
      <c r="B48" s="75">
        <v>60</v>
      </c>
      <c r="C48" s="75">
        <v>60</v>
      </c>
      <c r="D48" s="75">
        <f t="shared" si="0"/>
        <v>7.9182833161770522E-2</v>
      </c>
      <c r="E48" s="75">
        <v>20</v>
      </c>
      <c r="F48" s="75" t="s">
        <v>242</v>
      </c>
      <c r="G48" s="75">
        <v>3000</v>
      </c>
      <c r="H48" s="75">
        <v>88</v>
      </c>
      <c r="I48" s="75">
        <v>80</v>
      </c>
      <c r="J48" s="75">
        <v>29</v>
      </c>
      <c r="K48" s="75">
        <v>43</v>
      </c>
      <c r="L48" s="75">
        <f>VLOOKUP('3-Türkiye İhracat Göstergeleri'!$A:$A,'4-Dünya İthalat Göstergeleri'!$A:$M,10,0)</f>
        <v>0.39640084601627507</v>
      </c>
      <c r="M48" s="75">
        <v>27</v>
      </c>
      <c r="N48" s="75">
        <v>4135</v>
      </c>
      <c r="O48" s="75" t="s">
        <v>250</v>
      </c>
      <c r="P48" s="75">
        <v>0</v>
      </c>
      <c r="T48" s="73"/>
    </row>
    <row r="49" spans="1:20" x14ac:dyDescent="0.3">
      <c r="A49" s="76" t="s">
        <v>46</v>
      </c>
      <c r="B49" s="77">
        <v>52</v>
      </c>
      <c r="C49" s="77">
        <v>52</v>
      </c>
      <c r="D49" s="77">
        <f t="shared" si="0"/>
        <v>6.8625122073534453E-2</v>
      </c>
      <c r="E49" s="77">
        <v>19</v>
      </c>
      <c r="F49" s="77" t="s">
        <v>242</v>
      </c>
      <c r="G49" s="77">
        <v>2737</v>
      </c>
      <c r="H49" s="77">
        <v>155</v>
      </c>
      <c r="I49" s="77"/>
      <c r="J49" s="77">
        <v>43</v>
      </c>
      <c r="K49" s="77">
        <v>34</v>
      </c>
      <c r="L49" s="77">
        <f>VLOOKUP('3-Türkiye İhracat Göstergeleri'!$A:$A,'4-Dünya İthalat Göstergeleri'!$A:$M,10,0)</f>
        <v>0.52856101553818025</v>
      </c>
      <c r="M49" s="77">
        <v>-1</v>
      </c>
      <c r="N49" s="77">
        <v>1736</v>
      </c>
      <c r="O49" s="77" t="s">
        <v>272</v>
      </c>
      <c r="P49" s="77">
        <v>0</v>
      </c>
      <c r="T49" s="73"/>
    </row>
    <row r="50" spans="1:20" x14ac:dyDescent="0.3">
      <c r="A50" s="74" t="s">
        <v>44</v>
      </c>
      <c r="B50" s="75">
        <v>49</v>
      </c>
      <c r="C50" s="78">
        <v>-1390</v>
      </c>
      <c r="D50" s="75">
        <f t="shared" si="0"/>
        <v>6.4665980415445939E-2</v>
      </c>
      <c r="E50" s="75">
        <v>23</v>
      </c>
      <c r="F50" s="75" t="s">
        <v>242</v>
      </c>
      <c r="G50" s="75">
        <v>2130</v>
      </c>
      <c r="H50" s="75"/>
      <c r="I50" s="75"/>
      <c r="J50" s="75"/>
      <c r="K50" s="75">
        <v>32</v>
      </c>
      <c r="L50" s="75">
        <f>VLOOKUP('3-Türkiye İhracat Göstergeleri'!$A:$A,'4-Dünya İthalat Göstergeleri'!$A:$M,10,0)</f>
        <v>0.62845785253665465</v>
      </c>
      <c r="M50" s="75">
        <v>-14</v>
      </c>
      <c r="N50" s="75">
        <v>3664</v>
      </c>
      <c r="O50" s="75" t="s">
        <v>250</v>
      </c>
      <c r="P50" s="75">
        <v>8</v>
      </c>
      <c r="T50" s="73"/>
    </row>
    <row r="51" spans="1:20" x14ac:dyDescent="0.3">
      <c r="A51" s="76" t="s">
        <v>37</v>
      </c>
      <c r="B51" s="77">
        <v>44</v>
      </c>
      <c r="C51" s="77">
        <v>44</v>
      </c>
      <c r="D51" s="77">
        <f t="shared" si="0"/>
        <v>5.8067410985298391E-2</v>
      </c>
      <c r="E51" s="77">
        <v>4</v>
      </c>
      <c r="F51" s="77" t="s">
        <v>242</v>
      </c>
      <c r="G51" s="77">
        <v>11000</v>
      </c>
      <c r="H51" s="77">
        <v>112</v>
      </c>
      <c r="I51" s="77">
        <v>-18</v>
      </c>
      <c r="J51" s="77">
        <v>-80</v>
      </c>
      <c r="K51" s="77">
        <v>25</v>
      </c>
      <c r="L51" s="77">
        <f>VLOOKUP('3-Türkiye İhracat Göstergeleri'!$A:$A,'4-Dünya İthalat Göstergeleri'!$A:$M,10,0)</f>
        <v>0.88680350037242239</v>
      </c>
      <c r="M51" s="77">
        <v>9</v>
      </c>
      <c r="N51" s="77">
        <v>8048</v>
      </c>
      <c r="O51" s="77" t="s">
        <v>252</v>
      </c>
      <c r="P51" s="77">
        <v>20</v>
      </c>
      <c r="T51" s="73"/>
    </row>
    <row r="52" spans="1:20" x14ac:dyDescent="0.3">
      <c r="A52" s="74" t="s">
        <v>105</v>
      </c>
      <c r="B52" s="75">
        <v>43</v>
      </c>
      <c r="C52" s="75">
        <v>43</v>
      </c>
      <c r="D52" s="75">
        <f t="shared" si="0"/>
        <v>5.6747697099268871E-2</v>
      </c>
      <c r="E52" s="75">
        <v>19</v>
      </c>
      <c r="F52" s="75" t="s">
        <v>242</v>
      </c>
      <c r="G52" s="75">
        <v>2263</v>
      </c>
      <c r="H52" s="75">
        <v>11</v>
      </c>
      <c r="I52" s="75">
        <v>9</v>
      </c>
      <c r="J52" s="75">
        <v>-66</v>
      </c>
      <c r="K52" s="75">
        <v>93</v>
      </c>
      <c r="L52" s="75">
        <f>VLOOKUP('3-Türkiye İhracat Göstergeleri'!$A:$A,'4-Dünya İthalat Göstergeleri'!$A:$M,10,0)</f>
        <v>7.4006508430289289E-2</v>
      </c>
      <c r="M52" s="75">
        <v>8</v>
      </c>
      <c r="N52" s="75">
        <v>2198</v>
      </c>
      <c r="O52" s="75" t="s">
        <v>294</v>
      </c>
      <c r="P52" s="75">
        <v>0</v>
      </c>
      <c r="T52" s="73"/>
    </row>
    <row r="53" spans="1:20" x14ac:dyDescent="0.3">
      <c r="A53" s="76" t="s">
        <v>56</v>
      </c>
      <c r="B53" s="77">
        <v>40</v>
      </c>
      <c r="C53" s="77">
        <v>40</v>
      </c>
      <c r="D53" s="77">
        <f t="shared" si="0"/>
        <v>5.2788555441180357E-2</v>
      </c>
      <c r="E53" s="77">
        <v>20</v>
      </c>
      <c r="F53" s="77" t="s">
        <v>242</v>
      </c>
      <c r="G53" s="77">
        <v>2000</v>
      </c>
      <c r="H53" s="77">
        <v>-39</v>
      </c>
      <c r="I53" s="77">
        <v>-41</v>
      </c>
      <c r="J53" s="77">
        <v>-96</v>
      </c>
      <c r="K53" s="77">
        <v>44</v>
      </c>
      <c r="L53" s="77">
        <f>VLOOKUP('3-Türkiye İhracat Göstergeleri'!$A:$A,'4-Dünya İthalat Göstergeleri'!$A:$M,10,0)</f>
        <v>0.38238023731473481</v>
      </c>
      <c r="M53" s="77">
        <v>-2</v>
      </c>
      <c r="N53" s="77">
        <v>9781</v>
      </c>
      <c r="O53" s="77" t="s">
        <v>275</v>
      </c>
      <c r="P53" s="77">
        <v>45725</v>
      </c>
      <c r="T53" s="73"/>
    </row>
    <row r="54" spans="1:20" x14ac:dyDescent="0.3">
      <c r="A54" s="74" t="s">
        <v>104</v>
      </c>
      <c r="B54" s="75">
        <v>39</v>
      </c>
      <c r="C54" s="75">
        <v>39</v>
      </c>
      <c r="D54" s="75">
        <f t="shared" si="0"/>
        <v>5.146884155515085E-2</v>
      </c>
      <c r="E54" s="75">
        <v>16</v>
      </c>
      <c r="F54" s="75" t="s">
        <v>242</v>
      </c>
      <c r="G54" s="75">
        <v>2438</v>
      </c>
      <c r="H54" s="75">
        <v>70</v>
      </c>
      <c r="I54" s="75">
        <v>81</v>
      </c>
      <c r="J54" s="75">
        <v>-49</v>
      </c>
      <c r="K54" s="75">
        <v>92</v>
      </c>
      <c r="L54" s="75">
        <f>VLOOKUP('3-Türkiye İhracat Göstergeleri'!$A:$A,'4-Dünya İthalat Göstergeleri'!$A:$M,10,0)</f>
        <v>7.8148961001198919E-2</v>
      </c>
      <c r="M54" s="75">
        <v>3</v>
      </c>
      <c r="N54" s="75">
        <v>1887</v>
      </c>
      <c r="O54" s="75" t="s">
        <v>294</v>
      </c>
      <c r="P54" s="75">
        <v>0</v>
      </c>
      <c r="T54" s="73"/>
    </row>
    <row r="55" spans="1:20" x14ac:dyDescent="0.3">
      <c r="A55" s="76" t="s">
        <v>125</v>
      </c>
      <c r="B55" s="77">
        <v>24</v>
      </c>
      <c r="C55" s="77">
        <v>24</v>
      </c>
      <c r="D55" s="77">
        <f t="shared" si="0"/>
        <v>3.1673133264708213E-2</v>
      </c>
      <c r="E55" s="77">
        <v>9</v>
      </c>
      <c r="F55" s="77" t="s">
        <v>242</v>
      </c>
      <c r="G55" s="77">
        <v>2667</v>
      </c>
      <c r="H55" s="77">
        <v>-12</v>
      </c>
      <c r="I55" s="77">
        <v>-10</v>
      </c>
      <c r="J55" s="77">
        <v>187</v>
      </c>
      <c r="K55" s="77">
        <v>113</v>
      </c>
      <c r="L55" s="77">
        <f>VLOOKUP('3-Türkiye İhracat Göstergeleri'!$A:$A,'4-Dünya İthalat Göstergeleri'!$A:$M,10,0)</f>
        <v>2.6368303864828586E-2</v>
      </c>
      <c r="M55" s="77">
        <v>-22</v>
      </c>
      <c r="N55" s="77">
        <v>4042</v>
      </c>
      <c r="O55" s="77" t="s">
        <v>262</v>
      </c>
      <c r="P55" s="77">
        <v>5</v>
      </c>
      <c r="T55" s="73"/>
    </row>
    <row r="56" spans="1:20" x14ac:dyDescent="0.3">
      <c r="A56" s="74" t="s">
        <v>142</v>
      </c>
      <c r="B56" s="75">
        <v>20</v>
      </c>
      <c r="C56" s="75">
        <v>20</v>
      </c>
      <c r="D56" s="75">
        <f t="shared" si="0"/>
        <v>2.6394277720590179E-2</v>
      </c>
      <c r="E56" s="75">
        <v>8</v>
      </c>
      <c r="F56" s="75" t="s">
        <v>242</v>
      </c>
      <c r="G56" s="75">
        <v>2500</v>
      </c>
      <c r="H56" s="75">
        <v>17</v>
      </c>
      <c r="I56" s="75">
        <v>29</v>
      </c>
      <c r="J56" s="75">
        <v>11</v>
      </c>
      <c r="K56" s="75">
        <v>130</v>
      </c>
      <c r="L56" s="75">
        <f>VLOOKUP('3-Türkiye İhracat Göstergeleri'!$A:$A,'4-Dünya İthalat Göstergeleri'!$A:$M,10,0)</f>
        <v>1.2905333009372298E-2</v>
      </c>
      <c r="M56" s="75">
        <v>-12</v>
      </c>
      <c r="N56" s="75">
        <v>1420</v>
      </c>
      <c r="O56" s="75" t="s">
        <v>304</v>
      </c>
      <c r="P56" s="75">
        <v>0</v>
      </c>
      <c r="T56" s="73"/>
    </row>
    <row r="57" spans="1:20" x14ac:dyDescent="0.3">
      <c r="A57" s="76" t="s">
        <v>147</v>
      </c>
      <c r="B57" s="77">
        <v>18</v>
      </c>
      <c r="C57" s="77">
        <v>18</v>
      </c>
      <c r="D57" s="77">
        <f t="shared" si="0"/>
        <v>2.3754849948531158E-2</v>
      </c>
      <c r="E57" s="77">
        <v>2</v>
      </c>
      <c r="F57" s="77" t="s">
        <v>242</v>
      </c>
      <c r="G57" s="77">
        <v>9000</v>
      </c>
      <c r="H57" s="77">
        <v>-10</v>
      </c>
      <c r="I57" s="77">
        <v>-35</v>
      </c>
      <c r="J57" s="77">
        <v>170</v>
      </c>
      <c r="K57" s="77">
        <v>134</v>
      </c>
      <c r="L57" s="77">
        <f>VLOOKUP('3-Türkiye İhracat Göstergeleri'!$A:$A,'4-Dünya İthalat Göstergeleri'!$A:$M,10,0)</f>
        <v>8.9222055373438108E-3</v>
      </c>
      <c r="M57" s="77">
        <v>-4</v>
      </c>
      <c r="N57" s="77">
        <v>2974</v>
      </c>
      <c r="O57" s="77" t="s">
        <v>310</v>
      </c>
      <c r="P57" s="77">
        <v>0</v>
      </c>
      <c r="T57" s="73"/>
    </row>
    <row r="58" spans="1:20" x14ac:dyDescent="0.3">
      <c r="A58" s="74" t="s">
        <v>134</v>
      </c>
      <c r="B58" s="75">
        <v>17</v>
      </c>
      <c r="C58" s="75">
        <v>17</v>
      </c>
      <c r="D58" s="75">
        <f t="shared" si="0"/>
        <v>2.2435136062501651E-2</v>
      </c>
      <c r="E58" s="75">
        <v>6</v>
      </c>
      <c r="F58" s="75" t="s">
        <v>242</v>
      </c>
      <c r="G58" s="75">
        <v>2833</v>
      </c>
      <c r="H58" s="75"/>
      <c r="I58" s="75">
        <v>21</v>
      </c>
      <c r="J58" s="75">
        <v>-66</v>
      </c>
      <c r="K58" s="75">
        <v>122</v>
      </c>
      <c r="L58" s="75">
        <f>VLOOKUP('3-Türkiye İhracat Göstergeleri'!$A:$A,'4-Dünya İthalat Göstergeleri'!$A:$M,10,0)</f>
        <v>1.7047785580281926E-2</v>
      </c>
      <c r="M58" s="75">
        <v>1</v>
      </c>
      <c r="N58" s="75">
        <v>1770</v>
      </c>
      <c r="O58" s="75" t="s">
        <v>302</v>
      </c>
      <c r="P58" s="75">
        <v>5</v>
      </c>
      <c r="T58" s="73"/>
    </row>
    <row r="59" spans="1:20" x14ac:dyDescent="0.3">
      <c r="A59" s="76" t="s">
        <v>52</v>
      </c>
      <c r="B59" s="77">
        <v>17</v>
      </c>
      <c r="C59" s="79">
        <v>-5803</v>
      </c>
      <c r="D59" s="77">
        <f t="shared" si="0"/>
        <v>2.2435136062501651E-2</v>
      </c>
      <c r="E59" s="77">
        <v>9</v>
      </c>
      <c r="F59" s="77" t="s">
        <v>242</v>
      </c>
      <c r="G59" s="77">
        <v>1889</v>
      </c>
      <c r="H59" s="77">
        <v>-28</v>
      </c>
      <c r="I59" s="77">
        <v>-29</v>
      </c>
      <c r="J59" s="77">
        <v>11</v>
      </c>
      <c r="K59" s="77">
        <v>40</v>
      </c>
      <c r="L59" s="77">
        <f>VLOOKUP('3-Türkiye İhracat Göstergeleri'!$A:$A,'4-Dünya İthalat Göstergeleri'!$A:$M,10,0)</f>
        <v>0.45152733022914932</v>
      </c>
      <c r="M59" s="77">
        <v>19</v>
      </c>
      <c r="N59" s="77">
        <v>3849</v>
      </c>
      <c r="O59" s="77" t="s">
        <v>263</v>
      </c>
      <c r="P59" s="77">
        <v>5</v>
      </c>
      <c r="T59" s="73"/>
    </row>
    <row r="60" spans="1:20" x14ac:dyDescent="0.3">
      <c r="A60" s="74" t="s">
        <v>86</v>
      </c>
      <c r="B60" s="75">
        <v>12</v>
      </c>
      <c r="C60" s="75">
        <v>12</v>
      </c>
      <c r="D60" s="75">
        <f t="shared" si="0"/>
        <v>1.5836566632354106E-2</v>
      </c>
      <c r="E60" s="75">
        <v>2</v>
      </c>
      <c r="F60" s="75" t="s">
        <v>242</v>
      </c>
      <c r="G60" s="75">
        <v>6000</v>
      </c>
      <c r="H60" s="75">
        <v>-15</v>
      </c>
      <c r="I60" s="75">
        <v>-8</v>
      </c>
      <c r="J60" s="75">
        <v>-20</v>
      </c>
      <c r="K60" s="75">
        <v>74</v>
      </c>
      <c r="L60" s="75">
        <f>VLOOKUP('3-Türkiye İhracat Göstergeleri'!$A:$A,'4-Dünya İthalat Göstergeleri'!$A:$M,10,0)</f>
        <v>0.1613963251665943</v>
      </c>
      <c r="M60" s="75">
        <v>12</v>
      </c>
      <c r="N60" s="75">
        <v>2786</v>
      </c>
      <c r="O60" s="75" t="s">
        <v>302</v>
      </c>
      <c r="P60" s="75">
        <v>0</v>
      </c>
      <c r="T60" s="73"/>
    </row>
    <row r="61" spans="1:20" x14ac:dyDescent="0.3">
      <c r="A61" s="76" t="s">
        <v>169</v>
      </c>
      <c r="B61" s="77">
        <v>12</v>
      </c>
      <c r="C61" s="77">
        <v>12</v>
      </c>
      <c r="D61" s="77">
        <f t="shared" si="0"/>
        <v>1.5836566632354106E-2</v>
      </c>
      <c r="E61" s="77">
        <v>4</v>
      </c>
      <c r="F61" s="77" t="s">
        <v>242</v>
      </c>
      <c r="G61" s="77">
        <v>3000</v>
      </c>
      <c r="H61" s="77">
        <v>44</v>
      </c>
      <c r="I61" s="77">
        <v>41</v>
      </c>
      <c r="J61" s="77"/>
      <c r="K61" s="77">
        <v>158</v>
      </c>
      <c r="L61" s="77">
        <f>VLOOKUP('3-Türkiye İhracat Göstergeleri'!$A:$A,'4-Dünya İthalat Göstergeleri'!$A:$M,10,0)</f>
        <v>1.6729135382519647E-3</v>
      </c>
      <c r="M61" s="77">
        <v>55</v>
      </c>
      <c r="N61" s="77">
        <v>7856</v>
      </c>
      <c r="O61" s="77" t="s">
        <v>260</v>
      </c>
      <c r="P61" s="77">
        <v>20</v>
      </c>
      <c r="T61" s="73"/>
    </row>
    <row r="62" spans="1:20" x14ac:dyDescent="0.3">
      <c r="A62" s="74" t="s">
        <v>67</v>
      </c>
      <c r="B62" s="75">
        <v>11</v>
      </c>
      <c r="C62" s="75">
        <v>9</v>
      </c>
      <c r="D62" s="75">
        <f t="shared" si="0"/>
        <v>1.4516852746324598E-2</v>
      </c>
      <c r="E62" s="75">
        <v>1</v>
      </c>
      <c r="F62" s="75" t="s">
        <v>242</v>
      </c>
      <c r="G62" s="75">
        <v>11000</v>
      </c>
      <c r="H62" s="75">
        <v>-26</v>
      </c>
      <c r="I62" s="75">
        <v>-29</v>
      </c>
      <c r="J62" s="75">
        <v>-52</v>
      </c>
      <c r="K62" s="75">
        <v>55</v>
      </c>
      <c r="L62" s="75">
        <f>VLOOKUP('3-Türkiye İhracat Göstergeleri'!$A:$A,'4-Dünya İthalat Göstergeleri'!$A:$M,10,0)</f>
        <v>0.27857993539367237</v>
      </c>
      <c r="M62" s="75">
        <v>6</v>
      </c>
      <c r="N62" s="75">
        <v>1226</v>
      </c>
      <c r="O62" s="75" t="s">
        <v>293</v>
      </c>
      <c r="P62" s="75">
        <v>0</v>
      </c>
      <c r="T62" s="73"/>
    </row>
    <row r="63" spans="1:20" x14ac:dyDescent="0.3">
      <c r="A63" s="76" t="s">
        <v>43</v>
      </c>
      <c r="B63" s="77">
        <v>11</v>
      </c>
      <c r="C63" s="79">
        <v>-30</v>
      </c>
      <c r="D63" s="77">
        <f t="shared" si="0"/>
        <v>1.4516852746324598E-2</v>
      </c>
      <c r="E63" s="77">
        <v>1</v>
      </c>
      <c r="F63" s="77" t="s">
        <v>242</v>
      </c>
      <c r="G63" s="77">
        <v>11000</v>
      </c>
      <c r="H63" s="77"/>
      <c r="I63" s="77"/>
      <c r="J63" s="77">
        <v>-73</v>
      </c>
      <c r="K63" s="77">
        <v>31</v>
      </c>
      <c r="L63" s="77">
        <f>VLOOKUP('3-Türkiye İhracat Göstergeleri'!$A:$A,'4-Dünya İthalat Göstergeleri'!$A:$M,10,0)</f>
        <v>0.64168183574378934</v>
      </c>
      <c r="M63" s="77">
        <v>4</v>
      </c>
      <c r="N63" s="77">
        <v>2783</v>
      </c>
      <c r="O63" s="77" t="s">
        <v>302</v>
      </c>
      <c r="P63" s="77">
        <v>45846</v>
      </c>
      <c r="T63" s="73"/>
    </row>
    <row r="64" spans="1:20" x14ac:dyDescent="0.3">
      <c r="A64" s="74" t="s">
        <v>127</v>
      </c>
      <c r="B64" s="75">
        <v>10</v>
      </c>
      <c r="C64" s="75">
        <v>10</v>
      </c>
      <c r="D64" s="75">
        <f t="shared" si="0"/>
        <v>1.3197138860295089E-2</v>
      </c>
      <c r="E64" s="75">
        <v>1</v>
      </c>
      <c r="F64" s="75" t="s">
        <v>242</v>
      </c>
      <c r="G64" s="75">
        <v>10000</v>
      </c>
      <c r="H64" s="75"/>
      <c r="I64" s="75"/>
      <c r="J64" s="75"/>
      <c r="K64" s="75">
        <v>115</v>
      </c>
      <c r="L64" s="75">
        <f>VLOOKUP('3-Türkiye İhracat Göstergeleri'!$A:$A,'4-Dünya İthalat Göstergeleri'!$A:$M,10,0)</f>
        <v>2.5651340919863461E-2</v>
      </c>
      <c r="M64" s="75">
        <v>-20</v>
      </c>
      <c r="N64" s="75">
        <v>5699</v>
      </c>
      <c r="O64" s="75" t="s">
        <v>247</v>
      </c>
      <c r="P64" s="75">
        <v>35</v>
      </c>
      <c r="T64" s="73"/>
    </row>
    <row r="65" spans="1:20" x14ac:dyDescent="0.3">
      <c r="A65" s="76" t="s">
        <v>102</v>
      </c>
      <c r="B65" s="77">
        <v>3</v>
      </c>
      <c r="C65" s="77">
        <v>3</v>
      </c>
      <c r="D65" s="77">
        <f t="shared" si="0"/>
        <v>3.9591416580885266E-3</v>
      </c>
      <c r="E65" s="77">
        <v>1</v>
      </c>
      <c r="F65" s="77" t="s">
        <v>242</v>
      </c>
      <c r="G65" s="77">
        <v>3000</v>
      </c>
      <c r="H65" s="77"/>
      <c r="I65" s="77"/>
      <c r="J65" s="77"/>
      <c r="K65" s="77">
        <v>90</v>
      </c>
      <c r="L65" s="77">
        <f>VLOOKUP('3-Türkiye İhracat Göstergeleri'!$A:$A,'4-Dünya İthalat Göstergeleri'!$A:$M,10,0)</f>
        <v>9.5276409130921419E-2</v>
      </c>
      <c r="M65" s="77">
        <v>32</v>
      </c>
      <c r="N65" s="77">
        <v>8504</v>
      </c>
      <c r="O65" s="77" t="s">
        <v>266</v>
      </c>
      <c r="P65" s="77">
        <v>20</v>
      </c>
      <c r="T65" s="73"/>
    </row>
    <row r="66" spans="1:20" x14ac:dyDescent="0.3">
      <c r="A66" s="74" t="s">
        <v>79</v>
      </c>
      <c r="B66" s="75">
        <v>1</v>
      </c>
      <c r="C66" s="75">
        <v>1</v>
      </c>
      <c r="D66" s="75">
        <f t="shared" si="0"/>
        <v>1.3197138860295088E-3</v>
      </c>
      <c r="E66" s="75">
        <v>0</v>
      </c>
      <c r="F66" s="75" t="s">
        <v>242</v>
      </c>
      <c r="G66" s="75"/>
      <c r="H66" s="75">
        <v>-55</v>
      </c>
      <c r="I66" s="75"/>
      <c r="J66" s="75"/>
      <c r="K66" s="75">
        <v>67</v>
      </c>
      <c r="L66" s="75">
        <f>VLOOKUP('3-Türkiye İhracat Göstergeleri'!$A:$A,'4-Dünya İthalat Göstergeleri'!$A:$M,10,0)</f>
        <v>0.19214606925065422</v>
      </c>
      <c r="M66" s="75">
        <v>31</v>
      </c>
      <c r="N66" s="75">
        <v>1269</v>
      </c>
      <c r="O66" s="75" t="s">
        <v>268</v>
      </c>
      <c r="P66" s="75">
        <v>5</v>
      </c>
      <c r="T66" s="73"/>
    </row>
    <row r="67" spans="1:20" x14ac:dyDescent="0.3">
      <c r="A67" s="76" t="s">
        <v>130</v>
      </c>
      <c r="B67" s="77">
        <v>1</v>
      </c>
      <c r="C67" s="77">
        <v>1</v>
      </c>
      <c r="D67" s="77">
        <f t="shared" si="0"/>
        <v>1.3197138860295088E-3</v>
      </c>
      <c r="E67" s="77">
        <v>0</v>
      </c>
      <c r="F67" s="77" t="s">
        <v>242</v>
      </c>
      <c r="G67" s="77"/>
      <c r="H67" s="77">
        <v>-6</v>
      </c>
      <c r="I67" s="77"/>
      <c r="J67" s="77"/>
      <c r="K67" s="77">
        <v>118</v>
      </c>
      <c r="L67" s="77">
        <f>VLOOKUP('3-Türkiye İhracat Göstergeleri'!$A:$A,'4-Dünya İthalat Göstergeleri'!$A:$M,10,0)</f>
        <v>2.0393612656785857E-2</v>
      </c>
      <c r="M67" s="77">
        <v>50</v>
      </c>
      <c r="N67" s="77">
        <v>1649</v>
      </c>
      <c r="O67" s="77" t="s">
        <v>318</v>
      </c>
      <c r="P67" s="77">
        <v>45846</v>
      </c>
      <c r="T67" s="73"/>
    </row>
    <row r="68" spans="1:20" x14ac:dyDescent="0.3">
      <c r="A68" s="74" t="s">
        <v>150</v>
      </c>
      <c r="B68" s="75">
        <v>1</v>
      </c>
      <c r="C68" s="75">
        <v>1</v>
      </c>
      <c r="D68" s="75">
        <f t="shared" ref="D68:D131" si="1">(B68/B$2)*100</f>
        <v>1.3197138860295088E-3</v>
      </c>
      <c r="E68" s="75">
        <v>0</v>
      </c>
      <c r="F68" s="75" t="s">
        <v>242</v>
      </c>
      <c r="G68" s="75"/>
      <c r="H68" s="75"/>
      <c r="I68" s="75"/>
      <c r="J68" s="75"/>
      <c r="K68" s="75">
        <v>138</v>
      </c>
      <c r="L68" s="75">
        <f>VLOOKUP('3-Türkiye İhracat Göstergeleri'!$A:$A,'4-Dünya İthalat Göstergeleri'!$A:$M,10,0)</f>
        <v>6.5323290541267186E-3</v>
      </c>
      <c r="M68" s="75"/>
      <c r="N68" s="75">
        <v>1968</v>
      </c>
      <c r="O68" s="75">
        <v>1</v>
      </c>
      <c r="P68" s="75">
        <v>1</v>
      </c>
      <c r="T68" s="73"/>
    </row>
    <row r="69" spans="1:20" x14ac:dyDescent="0.3">
      <c r="A69" s="76" t="s">
        <v>156</v>
      </c>
      <c r="B69" s="77">
        <v>1</v>
      </c>
      <c r="C69" s="77">
        <v>1</v>
      </c>
      <c r="D69" s="77">
        <f t="shared" si="1"/>
        <v>1.3197138860295088E-3</v>
      </c>
      <c r="E69" s="77">
        <v>0</v>
      </c>
      <c r="F69" s="77" t="s">
        <v>242</v>
      </c>
      <c r="G69" s="77"/>
      <c r="H69" s="77"/>
      <c r="I69" s="77"/>
      <c r="J69" s="77"/>
      <c r="K69" s="77">
        <v>144</v>
      </c>
      <c r="L69" s="77">
        <f>VLOOKUP('3-Türkiye İhracat Göstergeleri'!$A:$A,'4-Dünya İthalat Göstergeleri'!$A:$M,10,0)</f>
        <v>3.0271768787416505E-3</v>
      </c>
      <c r="M69" s="77">
        <v>30</v>
      </c>
      <c r="N69" s="77">
        <v>8048</v>
      </c>
      <c r="O69" s="77" t="s">
        <v>322</v>
      </c>
      <c r="P69" s="77">
        <v>5</v>
      </c>
      <c r="T69" s="73"/>
    </row>
    <row r="70" spans="1:20" x14ac:dyDescent="0.3">
      <c r="A70" s="74" t="s">
        <v>158</v>
      </c>
      <c r="B70" s="75">
        <v>1</v>
      </c>
      <c r="C70" s="75">
        <v>1</v>
      </c>
      <c r="D70" s="75">
        <f t="shared" si="1"/>
        <v>1.3197138860295088E-3</v>
      </c>
      <c r="E70" s="75">
        <v>0</v>
      </c>
      <c r="F70" s="75" t="s">
        <v>242</v>
      </c>
      <c r="G70" s="75"/>
      <c r="H70" s="75">
        <v>-8</v>
      </c>
      <c r="I70" s="75"/>
      <c r="J70" s="75"/>
      <c r="K70" s="75">
        <v>146</v>
      </c>
      <c r="L70" s="75">
        <f>VLOOKUP('3-Türkiye İhracat Göstergeleri'!$A:$A,'4-Dünya İthalat Göstergeleri'!$A:$M,10,0)</f>
        <v>2.6288641315388014E-3</v>
      </c>
      <c r="M70" s="75">
        <v>-62</v>
      </c>
      <c r="N70" s="75">
        <v>2617</v>
      </c>
      <c r="O70" s="75" t="s">
        <v>323</v>
      </c>
      <c r="P70" s="75"/>
      <c r="T70" s="73"/>
    </row>
    <row r="71" spans="1:20" x14ac:dyDescent="0.3">
      <c r="A71" s="76" t="s">
        <v>54</v>
      </c>
      <c r="B71" s="77"/>
      <c r="C71" s="79">
        <v>-1</v>
      </c>
      <c r="D71" s="77">
        <f t="shared" si="1"/>
        <v>0</v>
      </c>
      <c r="E71" s="77"/>
      <c r="F71" s="77"/>
      <c r="G71" s="77"/>
      <c r="H71" s="77"/>
      <c r="I71" s="77"/>
      <c r="J71" s="77"/>
      <c r="K71" s="77">
        <v>42</v>
      </c>
      <c r="L71" s="77">
        <f>VLOOKUP('3-Türkiye İhracat Göstergeleri'!$A:$A,'4-Dünya İthalat Göstergeleri'!$A:$M,10,0)</f>
        <v>0.42754890284753788</v>
      </c>
      <c r="M71" s="77">
        <v>47</v>
      </c>
      <c r="N71" s="77">
        <v>5587</v>
      </c>
      <c r="O71" s="77" t="s">
        <v>281</v>
      </c>
      <c r="P71" s="77">
        <v>5</v>
      </c>
      <c r="T71" s="73"/>
    </row>
    <row r="72" spans="1:20" x14ac:dyDescent="0.3">
      <c r="A72" s="74" t="s">
        <v>48</v>
      </c>
      <c r="B72" s="75"/>
      <c r="C72" s="78">
        <v>-827</v>
      </c>
      <c r="D72" s="75">
        <f t="shared" si="1"/>
        <v>0</v>
      </c>
      <c r="E72" s="75"/>
      <c r="F72" s="75"/>
      <c r="G72" s="75"/>
      <c r="H72" s="75"/>
      <c r="I72" s="75"/>
      <c r="J72" s="75"/>
      <c r="K72" s="75">
        <v>36</v>
      </c>
      <c r="L72" s="75">
        <f>VLOOKUP('3-Türkiye İhracat Göstergeleri'!$A:$A,'4-Dünya İthalat Göstergeleri'!$A:$M,10,0)</f>
        <v>0.50609617659593953</v>
      </c>
      <c r="M72" s="75">
        <v>6</v>
      </c>
      <c r="N72" s="75">
        <v>6059</v>
      </c>
      <c r="O72" s="75" t="s">
        <v>304</v>
      </c>
      <c r="P72" s="75">
        <v>10</v>
      </c>
      <c r="T72" s="73"/>
    </row>
    <row r="73" spans="1:20" x14ac:dyDescent="0.3">
      <c r="A73" s="76" t="s">
        <v>21</v>
      </c>
      <c r="B73" s="77"/>
      <c r="C73" s="77"/>
      <c r="D73" s="77">
        <f t="shared" si="1"/>
        <v>0</v>
      </c>
      <c r="E73" s="77"/>
      <c r="F73" s="77"/>
      <c r="G73" s="77"/>
      <c r="H73" s="77"/>
      <c r="I73" s="77"/>
      <c r="J73" s="77"/>
      <c r="K73" s="77">
        <v>9</v>
      </c>
      <c r="L73" s="77">
        <f>VLOOKUP('3-Türkiye İhracat Göstergeleri'!$A:$A,'4-Dünya İthalat Göstergeleri'!$A:$M,10,0)</f>
        <v>2.6617647644577569</v>
      </c>
      <c r="M73" s="77">
        <v>1</v>
      </c>
      <c r="N73" s="77">
        <v>2168</v>
      </c>
      <c r="O73" s="77" t="s">
        <v>277</v>
      </c>
      <c r="P73" s="77">
        <v>45813</v>
      </c>
      <c r="T73" s="73"/>
    </row>
    <row r="74" spans="1:20" x14ac:dyDescent="0.3">
      <c r="A74" s="74" t="s">
        <v>24</v>
      </c>
      <c r="B74" s="75"/>
      <c r="C74" s="75"/>
      <c r="D74" s="75">
        <f t="shared" si="1"/>
        <v>0</v>
      </c>
      <c r="E74" s="75"/>
      <c r="F74" s="75"/>
      <c r="G74" s="75"/>
      <c r="H74" s="75"/>
      <c r="I74" s="75"/>
      <c r="J74" s="75"/>
      <c r="K74" s="75">
        <v>12</v>
      </c>
      <c r="L74" s="75">
        <f>VLOOKUP('3-Türkiye İhracat Göstergeleri'!$A:$A,'4-Dünya İthalat Göstergeleri'!$A:$M,10,0)</f>
        <v>1.8869668085987754</v>
      </c>
      <c r="M74" s="75">
        <v>-3</v>
      </c>
      <c r="N74" s="75">
        <v>2083</v>
      </c>
      <c r="O74" s="75" t="s">
        <v>276</v>
      </c>
      <c r="P74" s="75">
        <v>10</v>
      </c>
      <c r="T74" s="73"/>
    </row>
    <row r="75" spans="1:20" x14ac:dyDescent="0.3">
      <c r="A75" s="76" t="s">
        <v>26</v>
      </c>
      <c r="B75" s="77"/>
      <c r="C75" s="77"/>
      <c r="D75" s="77">
        <f t="shared" si="1"/>
        <v>0</v>
      </c>
      <c r="E75" s="77"/>
      <c r="F75" s="77"/>
      <c r="G75" s="77"/>
      <c r="H75" s="77"/>
      <c r="I75" s="77"/>
      <c r="J75" s="77"/>
      <c r="K75" s="77">
        <v>14</v>
      </c>
      <c r="L75" s="77">
        <f>VLOOKUP('3-Türkiye İhracat Göstergeleri'!$A:$A,'4-Dünya İthalat Göstergeleri'!$A:$M,10,0)</f>
        <v>1.6570606909132912</v>
      </c>
      <c r="M75" s="77">
        <v>12</v>
      </c>
      <c r="N75" s="77">
        <v>9645</v>
      </c>
      <c r="O75" s="77" t="s">
        <v>275</v>
      </c>
      <c r="P75" s="77">
        <v>26</v>
      </c>
      <c r="T75" s="73"/>
    </row>
    <row r="76" spans="1:20" x14ac:dyDescent="0.3">
      <c r="A76" s="74" t="s">
        <v>32</v>
      </c>
      <c r="B76" s="75"/>
      <c r="C76" s="75"/>
      <c r="D76" s="75">
        <f t="shared" si="1"/>
        <v>0</v>
      </c>
      <c r="E76" s="75"/>
      <c r="F76" s="75"/>
      <c r="G76" s="75"/>
      <c r="H76" s="75"/>
      <c r="I76" s="75"/>
      <c r="J76" s="75"/>
      <c r="K76" s="75">
        <v>20</v>
      </c>
      <c r="L76" s="75">
        <f>VLOOKUP('3-Türkiye İhracat Göstergeleri'!$A:$A,'4-Dünya İthalat Göstergeleri'!$A:$M,10,0)</f>
        <v>1.1402897326923154</v>
      </c>
      <c r="M76" s="75">
        <v>-4</v>
      </c>
      <c r="N76" s="75">
        <v>1699</v>
      </c>
      <c r="O76" s="75" t="s">
        <v>254</v>
      </c>
      <c r="P76" s="75">
        <v>5</v>
      </c>
      <c r="T76" s="73"/>
    </row>
    <row r="77" spans="1:20" x14ac:dyDescent="0.3">
      <c r="A77" s="76" t="s">
        <v>36</v>
      </c>
      <c r="B77" s="77"/>
      <c r="C77" s="77"/>
      <c r="D77" s="77">
        <f t="shared" si="1"/>
        <v>0</v>
      </c>
      <c r="E77" s="77"/>
      <c r="F77" s="77"/>
      <c r="G77" s="77"/>
      <c r="H77" s="77"/>
      <c r="I77" s="77"/>
      <c r="J77" s="77"/>
      <c r="K77" s="77">
        <v>24</v>
      </c>
      <c r="L77" s="77">
        <f>VLOOKUP('3-Türkiye İhracat Göstergeleri'!$A:$A,'4-Dünya İthalat Göstergeleri'!$A:$M,10,0)</f>
        <v>0.94670973755173093</v>
      </c>
      <c r="M77" s="77">
        <v>-6</v>
      </c>
      <c r="N77" s="77">
        <v>2492</v>
      </c>
      <c r="O77" s="77" t="s">
        <v>296</v>
      </c>
      <c r="P77" s="77">
        <v>12</v>
      </c>
      <c r="T77" s="73"/>
    </row>
    <row r="78" spans="1:20" x14ac:dyDescent="0.3">
      <c r="A78" s="74" t="s">
        <v>38</v>
      </c>
      <c r="B78" s="75"/>
      <c r="C78" s="75"/>
      <c r="D78" s="75">
        <f t="shared" si="1"/>
        <v>0</v>
      </c>
      <c r="E78" s="75"/>
      <c r="F78" s="75"/>
      <c r="G78" s="75"/>
      <c r="H78" s="75"/>
      <c r="I78" s="75"/>
      <c r="J78" s="75"/>
      <c r="K78" s="75">
        <v>26</v>
      </c>
      <c r="L78" s="75">
        <f>VLOOKUP('3-Türkiye İhracat Göstergeleri'!$A:$A,'4-Dünya İthalat Göstergeleri'!$A:$M,10,0)</f>
        <v>0.86378102358409781</v>
      </c>
      <c r="M78" s="75">
        <v>-1</v>
      </c>
      <c r="N78" s="75">
        <v>12784</v>
      </c>
      <c r="O78" s="75" t="s">
        <v>262</v>
      </c>
      <c r="P78" s="75">
        <v>0</v>
      </c>
      <c r="T78" s="73"/>
    </row>
    <row r="79" spans="1:20" x14ac:dyDescent="0.3">
      <c r="A79" s="76" t="s">
        <v>41</v>
      </c>
      <c r="B79" s="77"/>
      <c r="C79" s="77"/>
      <c r="D79" s="77">
        <f t="shared" si="1"/>
        <v>0</v>
      </c>
      <c r="E79" s="77"/>
      <c r="F79" s="77"/>
      <c r="G79" s="77"/>
      <c r="H79" s="77"/>
      <c r="I79" s="77"/>
      <c r="J79" s="77"/>
      <c r="K79" s="77">
        <v>29</v>
      </c>
      <c r="L79" s="77">
        <f>VLOOKUP('3-Türkiye İhracat Göstergeleri'!$A:$A,'4-Dünya İthalat Göstergeleri'!$A:$M,10,0)</f>
        <v>0.66581958822428189</v>
      </c>
      <c r="M79" s="77">
        <v>7</v>
      </c>
      <c r="N79" s="77">
        <v>5527</v>
      </c>
      <c r="O79" s="77" t="s">
        <v>252</v>
      </c>
      <c r="P79" s="77">
        <v>26</v>
      </c>
      <c r="T79" s="73"/>
    </row>
    <row r="80" spans="1:20" x14ac:dyDescent="0.3">
      <c r="A80" s="74" t="s">
        <v>42</v>
      </c>
      <c r="B80" s="75"/>
      <c r="C80" s="75"/>
      <c r="D80" s="75">
        <f t="shared" si="1"/>
        <v>0</v>
      </c>
      <c r="E80" s="75"/>
      <c r="F80" s="75"/>
      <c r="G80" s="75"/>
      <c r="H80" s="75"/>
      <c r="I80" s="75"/>
      <c r="J80" s="75"/>
      <c r="K80" s="75">
        <v>30</v>
      </c>
      <c r="L80" s="75">
        <f>VLOOKUP('3-Türkiye İhracat Göstergeleri'!$A:$A,'4-Dünya İthalat Göstergeleri'!$A:$M,10,0)</f>
        <v>0.64877180264400003</v>
      </c>
      <c r="M80" s="75">
        <v>4</v>
      </c>
      <c r="N80" s="75">
        <v>2697</v>
      </c>
      <c r="O80" s="75" t="s">
        <v>301</v>
      </c>
      <c r="P80" s="75">
        <v>0</v>
      </c>
      <c r="T80" s="73"/>
    </row>
    <row r="81" spans="1:20" x14ac:dyDescent="0.3">
      <c r="A81" s="76" t="s">
        <v>45</v>
      </c>
      <c r="B81" s="77"/>
      <c r="C81" s="77"/>
      <c r="D81" s="77">
        <f t="shared" si="1"/>
        <v>0</v>
      </c>
      <c r="E81" s="77"/>
      <c r="F81" s="77"/>
      <c r="G81" s="77"/>
      <c r="H81" s="77"/>
      <c r="I81" s="77"/>
      <c r="J81" s="77"/>
      <c r="K81" s="77">
        <v>33</v>
      </c>
      <c r="L81" s="77">
        <f>VLOOKUP('3-Türkiye İhracat Göstergeleri'!$A:$A,'4-Dünya İthalat Göstergeleri'!$A:$M,10,0)</f>
        <v>0.61292365539574356</v>
      </c>
      <c r="M81" s="77">
        <v>3</v>
      </c>
      <c r="N81" s="77">
        <v>14061</v>
      </c>
      <c r="O81" s="77" t="s">
        <v>261</v>
      </c>
      <c r="P81" s="77">
        <v>45779</v>
      </c>
      <c r="T81" s="73"/>
    </row>
    <row r="82" spans="1:20" x14ac:dyDescent="0.3">
      <c r="A82" s="74" t="s">
        <v>49</v>
      </c>
      <c r="B82" s="75"/>
      <c r="C82" s="75"/>
      <c r="D82" s="75">
        <f t="shared" si="1"/>
        <v>0</v>
      </c>
      <c r="E82" s="75"/>
      <c r="F82" s="75"/>
      <c r="G82" s="75"/>
      <c r="H82" s="75"/>
      <c r="I82" s="75"/>
      <c r="J82" s="75"/>
      <c r="K82" s="75">
        <v>37</v>
      </c>
      <c r="L82" s="75">
        <f>VLOOKUP('3-Türkiye İhracat Göstergeleri'!$A:$A,'4-Dünya İthalat Göstergeleri'!$A:$M,10,0)</f>
        <v>0.47502778231411741</v>
      </c>
      <c r="M82" s="75">
        <v>-4</v>
      </c>
      <c r="N82" s="75">
        <v>9133</v>
      </c>
      <c r="O82" s="75" t="s">
        <v>302</v>
      </c>
      <c r="P82" s="75">
        <v>9</v>
      </c>
      <c r="T82" s="73"/>
    </row>
    <row r="83" spans="1:20" x14ac:dyDescent="0.3">
      <c r="A83" s="76" t="s">
        <v>58</v>
      </c>
      <c r="B83" s="77"/>
      <c r="C83" s="77"/>
      <c r="D83" s="77">
        <f t="shared" si="1"/>
        <v>0</v>
      </c>
      <c r="E83" s="77"/>
      <c r="F83" s="77"/>
      <c r="G83" s="77"/>
      <c r="H83" s="77"/>
      <c r="I83" s="77"/>
      <c r="J83" s="77"/>
      <c r="K83" s="77">
        <v>46</v>
      </c>
      <c r="L83" s="77">
        <f>VLOOKUP('3-Türkiye İhracat Göstergeleri'!$A:$A,'4-Dünya İthalat Göstergeleri'!$A:$M,10,0)</f>
        <v>0.35186948087899655</v>
      </c>
      <c r="M83" s="77">
        <v>0</v>
      </c>
      <c r="N83" s="77">
        <v>14397</v>
      </c>
      <c r="O83" s="77" t="s">
        <v>298</v>
      </c>
      <c r="P83" s="77">
        <v>18</v>
      </c>
      <c r="T83" s="73"/>
    </row>
    <row r="84" spans="1:20" x14ac:dyDescent="0.3">
      <c r="A84" s="74" t="s">
        <v>59</v>
      </c>
      <c r="B84" s="75"/>
      <c r="C84" s="75"/>
      <c r="D84" s="75">
        <f t="shared" si="1"/>
        <v>0</v>
      </c>
      <c r="E84" s="75"/>
      <c r="F84" s="75"/>
      <c r="G84" s="75"/>
      <c r="H84" s="75"/>
      <c r="I84" s="75"/>
      <c r="J84" s="75"/>
      <c r="K84" s="75">
        <v>47</v>
      </c>
      <c r="L84" s="75">
        <f>VLOOKUP('3-Türkiye İhracat Göstergeleri'!$A:$A,'4-Dünya İthalat Göstergeleri'!$A:$M,10,0)</f>
        <v>0.33354709450766556</v>
      </c>
      <c r="M84" s="75">
        <v>19</v>
      </c>
      <c r="N84" s="75">
        <v>5894</v>
      </c>
      <c r="O84" s="75" t="s">
        <v>306</v>
      </c>
      <c r="P84" s="75">
        <v>5</v>
      </c>
      <c r="T84" s="73"/>
    </row>
    <row r="85" spans="1:20" x14ac:dyDescent="0.3">
      <c r="A85" s="76" t="s">
        <v>60</v>
      </c>
      <c r="B85" s="77"/>
      <c r="C85" s="77"/>
      <c r="D85" s="77">
        <f t="shared" si="1"/>
        <v>0</v>
      </c>
      <c r="E85" s="77"/>
      <c r="F85" s="77"/>
      <c r="G85" s="77"/>
      <c r="H85" s="77"/>
      <c r="I85" s="77"/>
      <c r="J85" s="77"/>
      <c r="K85" s="77">
        <v>48</v>
      </c>
      <c r="L85" s="77">
        <f>VLOOKUP('3-Türkiye İhracat Göstergeleri'!$A:$A,'4-Dünya İthalat Göstergeleri'!$A:$M,10,0)</f>
        <v>0.32765206584906337</v>
      </c>
      <c r="M85" s="77">
        <v>5</v>
      </c>
      <c r="N85" s="77">
        <v>8229</v>
      </c>
      <c r="O85" s="77" t="s">
        <v>269</v>
      </c>
      <c r="P85" s="77">
        <v>0</v>
      </c>
      <c r="T85" s="73"/>
    </row>
    <row r="86" spans="1:20" x14ac:dyDescent="0.3">
      <c r="A86" s="74" t="s">
        <v>62</v>
      </c>
      <c r="B86" s="75"/>
      <c r="C86" s="75"/>
      <c r="D86" s="75">
        <f t="shared" si="1"/>
        <v>0</v>
      </c>
      <c r="E86" s="75"/>
      <c r="F86" s="75"/>
      <c r="G86" s="75"/>
      <c r="H86" s="75"/>
      <c r="I86" s="75"/>
      <c r="J86" s="75"/>
      <c r="K86" s="75">
        <v>50</v>
      </c>
      <c r="L86" s="75">
        <f>VLOOKUP('3-Türkiye İhracat Göstergeleri'!$A:$A,'4-Dünya İthalat Göstergeleri'!$A:$M,10,0)</f>
        <v>0.29753962216052798</v>
      </c>
      <c r="M86" s="75">
        <v>-4</v>
      </c>
      <c r="N86" s="75">
        <v>12253</v>
      </c>
      <c r="O86" s="75" t="s">
        <v>295</v>
      </c>
      <c r="P86" s="75">
        <v>10</v>
      </c>
      <c r="T86" s="73"/>
    </row>
    <row r="87" spans="1:20" x14ac:dyDescent="0.3">
      <c r="A87" s="76" t="s">
        <v>64</v>
      </c>
      <c r="B87" s="77"/>
      <c r="C87" s="77"/>
      <c r="D87" s="77">
        <f t="shared" si="1"/>
        <v>0</v>
      </c>
      <c r="E87" s="77"/>
      <c r="F87" s="77"/>
      <c r="G87" s="77"/>
      <c r="H87" s="77"/>
      <c r="I87" s="77"/>
      <c r="J87" s="77"/>
      <c r="K87" s="77">
        <v>52</v>
      </c>
      <c r="L87" s="77">
        <f>VLOOKUP('3-Türkiye İhracat Göstergeleri'!$A:$A,'4-Dünya İthalat Göstergeleri'!$A:$M,10,0)</f>
        <v>0.28877674172206536</v>
      </c>
      <c r="M87" s="77">
        <v>29</v>
      </c>
      <c r="N87" s="77">
        <v>8811</v>
      </c>
      <c r="O87" s="77" t="s">
        <v>307</v>
      </c>
      <c r="P87" s="77">
        <v>20</v>
      </c>
      <c r="T87" s="73"/>
    </row>
    <row r="88" spans="1:20" x14ac:dyDescent="0.3">
      <c r="A88" s="74" t="s">
        <v>65</v>
      </c>
      <c r="B88" s="75"/>
      <c r="C88" s="75"/>
      <c r="D88" s="75">
        <f t="shared" si="1"/>
        <v>0</v>
      </c>
      <c r="E88" s="75"/>
      <c r="F88" s="75"/>
      <c r="G88" s="75"/>
      <c r="H88" s="75"/>
      <c r="I88" s="75"/>
      <c r="J88" s="75"/>
      <c r="K88" s="75">
        <v>53</v>
      </c>
      <c r="L88" s="75">
        <f>VLOOKUP('3-Türkiye İhracat Göstergeleri'!$A:$A,'4-Dünya İthalat Göstergeleri'!$A:$M,10,0)</f>
        <v>0.28821910387598138</v>
      </c>
      <c r="M88" s="75">
        <v>-2</v>
      </c>
      <c r="N88" s="75">
        <v>1567</v>
      </c>
      <c r="O88" s="75" t="s">
        <v>253</v>
      </c>
      <c r="P88" s="75">
        <v>7</v>
      </c>
      <c r="T88" s="73"/>
    </row>
    <row r="89" spans="1:20" x14ac:dyDescent="0.3">
      <c r="A89" s="76" t="s">
        <v>69</v>
      </c>
      <c r="B89" s="77"/>
      <c r="C89" s="77"/>
      <c r="D89" s="77">
        <f t="shared" si="1"/>
        <v>0</v>
      </c>
      <c r="E89" s="77"/>
      <c r="F89" s="77"/>
      <c r="G89" s="77"/>
      <c r="H89" s="77"/>
      <c r="I89" s="77"/>
      <c r="J89" s="77"/>
      <c r="K89" s="77">
        <v>57</v>
      </c>
      <c r="L89" s="77">
        <f>VLOOKUP('3-Türkiye İhracat Göstergeleri'!$A:$A,'4-Dünya İthalat Göstergeleri'!$A:$M,10,0)</f>
        <v>0.26328472590108298</v>
      </c>
      <c r="M89" s="77">
        <v>4</v>
      </c>
      <c r="N89" s="77">
        <v>1320</v>
      </c>
      <c r="O89" s="77" t="s">
        <v>260</v>
      </c>
      <c r="P89" s="77">
        <v>10</v>
      </c>
      <c r="T89" s="73"/>
    </row>
    <row r="90" spans="1:20" x14ac:dyDescent="0.3">
      <c r="A90" s="74" t="s">
        <v>70</v>
      </c>
      <c r="B90" s="75"/>
      <c r="C90" s="75"/>
      <c r="D90" s="75">
        <f t="shared" si="1"/>
        <v>0</v>
      </c>
      <c r="E90" s="75"/>
      <c r="F90" s="75"/>
      <c r="G90" s="75"/>
      <c r="H90" s="75"/>
      <c r="I90" s="75"/>
      <c r="J90" s="75"/>
      <c r="K90" s="75">
        <v>58</v>
      </c>
      <c r="L90" s="75">
        <f>VLOOKUP('3-Türkiye İhracat Göstergeleri'!$A:$A,'4-Dünya İthalat Göstergeleri'!$A:$M,10,0)</f>
        <v>0.26232877530779619</v>
      </c>
      <c r="M90" s="75">
        <v>-18</v>
      </c>
      <c r="N90" s="75">
        <v>3124</v>
      </c>
      <c r="O90" s="75" t="s">
        <v>308</v>
      </c>
      <c r="P90" s="75">
        <v>25</v>
      </c>
      <c r="T90" s="73"/>
    </row>
    <row r="91" spans="1:20" x14ac:dyDescent="0.3">
      <c r="A91" s="76" t="s">
        <v>74</v>
      </c>
      <c r="B91" s="77"/>
      <c r="C91" s="77"/>
      <c r="D91" s="77">
        <f t="shared" si="1"/>
        <v>0</v>
      </c>
      <c r="E91" s="77"/>
      <c r="F91" s="77"/>
      <c r="G91" s="77"/>
      <c r="H91" s="77"/>
      <c r="I91" s="77"/>
      <c r="J91" s="77"/>
      <c r="K91" s="77">
        <v>62</v>
      </c>
      <c r="L91" s="77">
        <f>VLOOKUP('3-Türkiye İhracat Göstergeleri'!$A:$A,'4-Dünya İthalat Göstergeleri'!$A:$M,10,0)</f>
        <v>0.224409401774085</v>
      </c>
      <c r="M91" s="77">
        <v>3</v>
      </c>
      <c r="N91" s="77">
        <v>13557</v>
      </c>
      <c r="O91" s="77" t="s">
        <v>309</v>
      </c>
      <c r="P91" s="77">
        <v>0</v>
      </c>
      <c r="T91" s="73"/>
    </row>
    <row r="92" spans="1:20" x14ac:dyDescent="0.3">
      <c r="A92" s="74" t="s">
        <v>75</v>
      </c>
      <c r="B92" s="75"/>
      <c r="C92" s="75"/>
      <c r="D92" s="75">
        <f t="shared" si="1"/>
        <v>0</v>
      </c>
      <c r="E92" s="75"/>
      <c r="F92" s="75"/>
      <c r="G92" s="75"/>
      <c r="H92" s="75"/>
      <c r="I92" s="75"/>
      <c r="J92" s="75"/>
      <c r="K92" s="75">
        <v>63</v>
      </c>
      <c r="L92" s="75">
        <f>VLOOKUP('3-Türkiye İhracat Göstergeleri'!$A:$A,'4-Dünya İthalat Göstergeleri'!$A:$M,10,0)</f>
        <v>0.22425007667520383</v>
      </c>
      <c r="M92" s="75">
        <v>-18</v>
      </c>
      <c r="N92" s="75">
        <v>5845</v>
      </c>
      <c r="O92" s="75" t="s">
        <v>281</v>
      </c>
      <c r="P92" s="75">
        <v>15</v>
      </c>
      <c r="T92" s="73"/>
    </row>
    <row r="93" spans="1:20" x14ac:dyDescent="0.3">
      <c r="A93" s="76" t="s">
        <v>76</v>
      </c>
      <c r="B93" s="77"/>
      <c r="C93" s="77"/>
      <c r="D93" s="77">
        <f t="shared" si="1"/>
        <v>0</v>
      </c>
      <c r="E93" s="77"/>
      <c r="F93" s="77"/>
      <c r="G93" s="77"/>
      <c r="H93" s="77"/>
      <c r="I93" s="77"/>
      <c r="J93" s="77"/>
      <c r="K93" s="77">
        <v>64</v>
      </c>
      <c r="L93" s="77">
        <f>VLOOKUP('3-Türkiye İhracat Göstergeleri'!$A:$A,'4-Dünya İthalat Göstergeleri'!$A:$M,10,0)</f>
        <v>0.19796143535981583</v>
      </c>
      <c r="M93" s="77">
        <v>10</v>
      </c>
      <c r="N93" s="77">
        <v>3713</v>
      </c>
      <c r="O93" s="77" t="s">
        <v>249</v>
      </c>
      <c r="P93" s="77">
        <v>16</v>
      </c>
      <c r="T93" s="73"/>
    </row>
    <row r="94" spans="1:20" x14ac:dyDescent="0.3">
      <c r="A94" s="74" t="s">
        <v>78</v>
      </c>
      <c r="B94" s="75"/>
      <c r="C94" s="75"/>
      <c r="D94" s="75">
        <f t="shared" si="1"/>
        <v>0</v>
      </c>
      <c r="E94" s="75"/>
      <c r="F94" s="75"/>
      <c r="G94" s="75"/>
      <c r="H94" s="75"/>
      <c r="I94" s="75"/>
      <c r="J94" s="75"/>
      <c r="K94" s="75">
        <v>66</v>
      </c>
      <c r="L94" s="75">
        <f>VLOOKUP('3-Türkiye İhracat Göstergeleri'!$A:$A,'4-Dünya İthalat Göstergeleri'!$A:$M,10,0)</f>
        <v>0.19469527083275245</v>
      </c>
      <c r="M94" s="75">
        <v>31</v>
      </c>
      <c r="N94" s="75">
        <v>2569</v>
      </c>
      <c r="O94" s="75" t="s">
        <v>304</v>
      </c>
      <c r="P94" s="75">
        <v>10</v>
      </c>
      <c r="T94" s="73"/>
    </row>
    <row r="95" spans="1:20" x14ac:dyDescent="0.3">
      <c r="A95" s="76" t="s">
        <v>80</v>
      </c>
      <c r="B95" s="77"/>
      <c r="C95" s="77"/>
      <c r="D95" s="77">
        <f t="shared" si="1"/>
        <v>0</v>
      </c>
      <c r="E95" s="77"/>
      <c r="F95" s="77"/>
      <c r="G95" s="77"/>
      <c r="H95" s="77"/>
      <c r="I95" s="77"/>
      <c r="J95" s="77"/>
      <c r="K95" s="77">
        <v>68</v>
      </c>
      <c r="L95" s="77">
        <f>VLOOKUP('3-Türkiye İhracat Göstergeleri'!$A:$A,'4-Dünya İthalat Göstergeleri'!$A:$M,10,0)</f>
        <v>0.19063248081128339</v>
      </c>
      <c r="M95" s="77">
        <v>20</v>
      </c>
      <c r="N95" s="77">
        <v>7687</v>
      </c>
      <c r="O95" s="77" t="s">
        <v>310</v>
      </c>
      <c r="P95" s="77">
        <v>10</v>
      </c>
      <c r="T95" s="73"/>
    </row>
    <row r="96" spans="1:20" x14ac:dyDescent="0.3">
      <c r="A96" s="74" t="s">
        <v>81</v>
      </c>
      <c r="B96" s="75"/>
      <c r="C96" s="75"/>
      <c r="D96" s="75">
        <f t="shared" si="1"/>
        <v>0</v>
      </c>
      <c r="E96" s="75"/>
      <c r="F96" s="75"/>
      <c r="G96" s="75"/>
      <c r="H96" s="75"/>
      <c r="I96" s="75"/>
      <c r="J96" s="75"/>
      <c r="K96" s="75">
        <v>69</v>
      </c>
      <c r="L96" s="75">
        <f>VLOOKUP('3-Türkiye İhracat Göstergeleri'!$A:$A,'4-Dünya İthalat Göstergeleri'!$A:$M,10,0)</f>
        <v>0.18848159197638803</v>
      </c>
      <c r="M96" s="75">
        <v>57</v>
      </c>
      <c r="N96" s="75">
        <v>1981</v>
      </c>
      <c r="O96" s="75" t="s">
        <v>303</v>
      </c>
      <c r="P96" s="75">
        <v>45799</v>
      </c>
      <c r="T96" s="73"/>
    </row>
    <row r="97" spans="1:20" x14ac:dyDescent="0.3">
      <c r="A97" s="76" t="s">
        <v>82</v>
      </c>
      <c r="B97" s="77"/>
      <c r="C97" s="77"/>
      <c r="D97" s="77">
        <f t="shared" si="1"/>
        <v>0</v>
      </c>
      <c r="E97" s="77"/>
      <c r="F97" s="77"/>
      <c r="G97" s="77"/>
      <c r="H97" s="77"/>
      <c r="I97" s="77"/>
      <c r="J97" s="77"/>
      <c r="K97" s="77">
        <v>70</v>
      </c>
      <c r="L97" s="77">
        <f>VLOOKUP('3-Türkiye İhracat Göstergeleri'!$A:$A,'4-Dünya İthalat Göstergeleri'!$A:$M,10,0)</f>
        <v>0.18649002824037378</v>
      </c>
      <c r="M97" s="77">
        <v>-10</v>
      </c>
      <c r="N97" s="77">
        <v>11983</v>
      </c>
      <c r="O97" s="77" t="s">
        <v>275</v>
      </c>
      <c r="P97" s="77">
        <v>11</v>
      </c>
      <c r="T97" s="73"/>
    </row>
    <row r="98" spans="1:20" x14ac:dyDescent="0.3">
      <c r="A98" s="74" t="s">
        <v>84</v>
      </c>
      <c r="B98" s="75"/>
      <c r="C98" s="75"/>
      <c r="D98" s="75">
        <f t="shared" si="1"/>
        <v>0</v>
      </c>
      <c r="E98" s="75"/>
      <c r="F98" s="75"/>
      <c r="G98" s="75"/>
      <c r="H98" s="75"/>
      <c r="I98" s="75"/>
      <c r="J98" s="75"/>
      <c r="K98" s="75">
        <v>72</v>
      </c>
      <c r="L98" s="75">
        <f>VLOOKUP('3-Türkiye İhracat Göstergeleri'!$A:$A,'4-Dünya İthalat Göstergeleri'!$A:$M,10,0)</f>
        <v>0.18433913940547841</v>
      </c>
      <c r="M98" s="75">
        <v>16</v>
      </c>
      <c r="N98" s="75">
        <v>1653</v>
      </c>
      <c r="O98" s="75" t="s">
        <v>265</v>
      </c>
      <c r="P98" s="75">
        <v>5</v>
      </c>
      <c r="T98" s="73"/>
    </row>
    <row r="99" spans="1:20" x14ac:dyDescent="0.3">
      <c r="A99" s="76" t="s">
        <v>87</v>
      </c>
      <c r="B99" s="77"/>
      <c r="C99" s="77"/>
      <c r="D99" s="77">
        <f t="shared" si="1"/>
        <v>0</v>
      </c>
      <c r="E99" s="77"/>
      <c r="F99" s="77"/>
      <c r="G99" s="77"/>
      <c r="H99" s="77"/>
      <c r="I99" s="77"/>
      <c r="J99" s="77"/>
      <c r="K99" s="77">
        <v>75</v>
      </c>
      <c r="L99" s="77">
        <f>VLOOKUP('3-Türkiye İhracat Göstergeleri'!$A:$A,'4-Dünya İthalat Göstergeleri'!$A:$M,10,0)</f>
        <v>0.15980307417778292</v>
      </c>
      <c r="M99" s="77">
        <v>13</v>
      </c>
      <c r="N99" s="77">
        <v>428</v>
      </c>
      <c r="O99" s="77">
        <v>1</v>
      </c>
      <c r="P99" s="77">
        <v>20</v>
      </c>
      <c r="T99" s="73"/>
    </row>
    <row r="100" spans="1:20" x14ac:dyDescent="0.3">
      <c r="A100" s="74" t="s">
        <v>89</v>
      </c>
      <c r="B100" s="75"/>
      <c r="C100" s="75"/>
      <c r="D100" s="75">
        <f t="shared" si="1"/>
        <v>0</v>
      </c>
      <c r="E100" s="75"/>
      <c r="F100" s="75"/>
      <c r="G100" s="75"/>
      <c r="H100" s="75"/>
      <c r="I100" s="75"/>
      <c r="J100" s="75"/>
      <c r="K100" s="75">
        <v>77</v>
      </c>
      <c r="L100" s="75">
        <f>VLOOKUP('3-Türkiye İhracat Göstergeleri'!$A:$A,'4-Dünya İthalat Göstergeleri'!$A:$M,10,0)</f>
        <v>0.15773184789232808</v>
      </c>
      <c r="M100" s="75">
        <v>2</v>
      </c>
      <c r="N100" s="75">
        <v>3500</v>
      </c>
      <c r="O100" s="75" t="s">
        <v>270</v>
      </c>
      <c r="P100" s="75">
        <v>0</v>
      </c>
      <c r="T100" s="73"/>
    </row>
    <row r="101" spans="1:20" x14ac:dyDescent="0.3">
      <c r="A101" s="76" t="s">
        <v>90</v>
      </c>
      <c r="B101" s="77"/>
      <c r="C101" s="77"/>
      <c r="D101" s="77">
        <f t="shared" si="1"/>
        <v>0</v>
      </c>
      <c r="E101" s="77"/>
      <c r="F101" s="77"/>
      <c r="G101" s="77"/>
      <c r="H101" s="77"/>
      <c r="I101" s="77"/>
      <c r="J101" s="77"/>
      <c r="K101" s="77">
        <v>78</v>
      </c>
      <c r="L101" s="77">
        <f>VLOOKUP('3-Türkiye İhracat Göstergeleri'!$A:$A,'4-Dünya İthalat Göstergeleri'!$A:$M,10,0)</f>
        <v>0.15502332121134871</v>
      </c>
      <c r="M101" s="77">
        <v>9</v>
      </c>
      <c r="N101" s="77">
        <v>840</v>
      </c>
      <c r="O101" s="77">
        <v>1</v>
      </c>
      <c r="P101" s="77"/>
      <c r="T101" s="73"/>
    </row>
    <row r="102" spans="1:20" x14ac:dyDescent="0.3">
      <c r="A102" s="74" t="s">
        <v>92</v>
      </c>
      <c r="B102" s="75"/>
      <c r="C102" s="75"/>
      <c r="D102" s="75">
        <f t="shared" si="1"/>
        <v>0</v>
      </c>
      <c r="E102" s="75"/>
      <c r="F102" s="75"/>
      <c r="G102" s="75"/>
      <c r="H102" s="75"/>
      <c r="I102" s="75"/>
      <c r="J102" s="75"/>
      <c r="K102" s="75">
        <v>80</v>
      </c>
      <c r="L102" s="75">
        <f>VLOOKUP('3-Türkiye İhracat Göstergeleri'!$A:$A,'4-Dünya İthalat Göstergeleri'!$A:$M,10,0)</f>
        <v>0.14371123919078782</v>
      </c>
      <c r="M102" s="75">
        <v>-20</v>
      </c>
      <c r="N102" s="75">
        <v>11314</v>
      </c>
      <c r="O102" s="75">
        <v>1</v>
      </c>
      <c r="P102" s="75">
        <v>45789</v>
      </c>
      <c r="T102" s="73"/>
    </row>
    <row r="103" spans="1:20" x14ac:dyDescent="0.3">
      <c r="A103" s="76" t="s">
        <v>93</v>
      </c>
      <c r="B103" s="77"/>
      <c r="C103" s="77"/>
      <c r="D103" s="77">
        <f t="shared" si="1"/>
        <v>0</v>
      </c>
      <c r="E103" s="77"/>
      <c r="F103" s="77"/>
      <c r="G103" s="77"/>
      <c r="H103" s="77"/>
      <c r="I103" s="77"/>
      <c r="J103" s="77"/>
      <c r="K103" s="77">
        <v>81</v>
      </c>
      <c r="L103" s="77">
        <f>VLOOKUP('3-Türkiye İhracat Göstergeleri'!$A:$A,'4-Dünya İthalat Göstergeleri'!$A:$M,10,0)</f>
        <v>0.12363627673176425</v>
      </c>
      <c r="M103" s="77">
        <v>-5</v>
      </c>
      <c r="N103" s="77">
        <v>9399</v>
      </c>
      <c r="O103" s="77" t="s">
        <v>302</v>
      </c>
      <c r="P103" s="77">
        <v>20</v>
      </c>
      <c r="T103" s="73"/>
    </row>
    <row r="104" spans="1:20" x14ac:dyDescent="0.3">
      <c r="A104" s="74" t="s">
        <v>94</v>
      </c>
      <c r="B104" s="75"/>
      <c r="C104" s="75"/>
      <c r="D104" s="75">
        <f t="shared" si="1"/>
        <v>0</v>
      </c>
      <c r="E104" s="75"/>
      <c r="F104" s="75"/>
      <c r="G104" s="75"/>
      <c r="H104" s="75"/>
      <c r="I104" s="75"/>
      <c r="J104" s="75"/>
      <c r="K104" s="75">
        <v>82</v>
      </c>
      <c r="L104" s="75">
        <f>VLOOKUP('3-Türkiye İhracat Göstergeleri'!$A:$A,'4-Dünya İthalat Göstergeleri'!$A:$M,10,0)</f>
        <v>0.12283965123735854</v>
      </c>
      <c r="M104" s="75">
        <v>5</v>
      </c>
      <c r="N104" s="75">
        <v>2576</v>
      </c>
      <c r="O104" s="75" t="s">
        <v>272</v>
      </c>
      <c r="P104" s="75">
        <v>0</v>
      </c>
      <c r="T104" s="73"/>
    </row>
    <row r="105" spans="1:20" x14ac:dyDescent="0.3">
      <c r="A105" s="76" t="s">
        <v>95</v>
      </c>
      <c r="B105" s="77"/>
      <c r="C105" s="77"/>
      <c r="D105" s="77">
        <f t="shared" si="1"/>
        <v>0</v>
      </c>
      <c r="E105" s="77"/>
      <c r="F105" s="77"/>
      <c r="G105" s="77"/>
      <c r="H105" s="77"/>
      <c r="I105" s="77"/>
      <c r="J105" s="77"/>
      <c r="K105" s="77">
        <v>83</v>
      </c>
      <c r="L105" s="77">
        <f>VLOOKUP('3-Türkiye İhracat Göstergeleri'!$A:$A,'4-Dünya İthalat Göstergeleri'!$A:$M,10,0)</f>
        <v>0.11798023572148379</v>
      </c>
      <c r="M105" s="77">
        <v>-2</v>
      </c>
      <c r="N105" s="77">
        <v>3828</v>
      </c>
      <c r="O105" s="77" t="s">
        <v>275</v>
      </c>
      <c r="P105" s="77">
        <v>0</v>
      </c>
      <c r="T105" s="73"/>
    </row>
    <row r="106" spans="1:20" x14ac:dyDescent="0.3">
      <c r="A106" s="74" t="s">
        <v>96</v>
      </c>
      <c r="B106" s="75"/>
      <c r="C106" s="75"/>
      <c r="D106" s="75">
        <f t="shared" si="1"/>
        <v>0</v>
      </c>
      <c r="E106" s="75"/>
      <c r="F106" s="75"/>
      <c r="G106" s="75"/>
      <c r="H106" s="75"/>
      <c r="I106" s="75"/>
      <c r="J106" s="75"/>
      <c r="K106" s="75">
        <v>84</v>
      </c>
      <c r="L106" s="75">
        <f>VLOOKUP('3-Türkiye İhracat Göstergeleri'!$A:$A,'4-Dünya İthalat Göstergeleri'!$A:$M,10,0)</f>
        <v>0.11622765963379127</v>
      </c>
      <c r="M106" s="75">
        <v>5</v>
      </c>
      <c r="N106" s="75">
        <v>5870</v>
      </c>
      <c r="O106" s="75" t="s">
        <v>270</v>
      </c>
      <c r="P106" s="75">
        <v>20</v>
      </c>
      <c r="T106" s="73"/>
    </row>
    <row r="107" spans="1:20" x14ac:dyDescent="0.3">
      <c r="A107" s="76" t="s">
        <v>97</v>
      </c>
      <c r="B107" s="77"/>
      <c r="C107" s="77"/>
      <c r="D107" s="77">
        <f t="shared" si="1"/>
        <v>0</v>
      </c>
      <c r="E107" s="77"/>
      <c r="F107" s="77"/>
      <c r="G107" s="77"/>
      <c r="H107" s="77"/>
      <c r="I107" s="77"/>
      <c r="J107" s="77"/>
      <c r="K107" s="77">
        <v>85</v>
      </c>
      <c r="L107" s="77">
        <f>VLOOKUP('3-Türkiye İhracat Göstergeleri'!$A:$A,'4-Dünya İthalat Göstergeleri'!$A:$M,10,0)</f>
        <v>0.11351913295281188</v>
      </c>
      <c r="M107" s="77">
        <v>7</v>
      </c>
      <c r="N107" s="77">
        <v>810</v>
      </c>
      <c r="O107" s="77" t="s">
        <v>311</v>
      </c>
      <c r="P107" s="77">
        <v>45846</v>
      </c>
      <c r="T107" s="73"/>
    </row>
    <row r="108" spans="1:20" x14ac:dyDescent="0.3">
      <c r="A108" s="74" t="s">
        <v>101</v>
      </c>
      <c r="B108" s="75"/>
      <c r="C108" s="75"/>
      <c r="D108" s="75">
        <f t="shared" si="1"/>
        <v>0</v>
      </c>
      <c r="E108" s="75"/>
      <c r="F108" s="75"/>
      <c r="G108" s="75"/>
      <c r="H108" s="75"/>
      <c r="I108" s="75"/>
      <c r="J108" s="75"/>
      <c r="K108" s="75">
        <v>89</v>
      </c>
      <c r="L108" s="75">
        <f>VLOOKUP('3-Türkiye İhracat Göstergeleri'!$A:$A,'4-Dünya İthalat Göstergeleri'!$A:$M,10,0)</f>
        <v>9.5515396779243131E-2</v>
      </c>
      <c r="M108" s="75">
        <v>3</v>
      </c>
      <c r="N108" s="75">
        <v>1740</v>
      </c>
      <c r="O108" s="75" t="s">
        <v>299</v>
      </c>
      <c r="P108" s="75">
        <v>0</v>
      </c>
      <c r="T108" s="73"/>
    </row>
    <row r="109" spans="1:20" x14ac:dyDescent="0.3">
      <c r="A109" s="76" t="s">
        <v>103</v>
      </c>
      <c r="B109" s="77"/>
      <c r="C109" s="77"/>
      <c r="D109" s="77">
        <f t="shared" si="1"/>
        <v>0</v>
      </c>
      <c r="E109" s="77"/>
      <c r="F109" s="77"/>
      <c r="G109" s="77"/>
      <c r="H109" s="77"/>
      <c r="I109" s="77"/>
      <c r="J109" s="77"/>
      <c r="K109" s="77">
        <v>91</v>
      </c>
      <c r="L109" s="77">
        <f>VLOOKUP('3-Türkiye İhracat Göstergeleri'!$A:$A,'4-Dünya İthalat Göstergeleri'!$A:$M,10,0)</f>
        <v>8.4681290055325639E-2</v>
      </c>
      <c r="M109" s="77">
        <v>-19</v>
      </c>
      <c r="N109" s="77">
        <v>2315</v>
      </c>
      <c r="O109" s="77" t="s">
        <v>247</v>
      </c>
      <c r="P109" s="77">
        <v>15</v>
      </c>
      <c r="T109" s="73"/>
    </row>
    <row r="110" spans="1:20" x14ac:dyDescent="0.3">
      <c r="A110" s="74" t="s">
        <v>106</v>
      </c>
      <c r="B110" s="75"/>
      <c r="C110" s="75"/>
      <c r="D110" s="75">
        <f t="shared" si="1"/>
        <v>0</v>
      </c>
      <c r="E110" s="75"/>
      <c r="F110" s="75"/>
      <c r="G110" s="75"/>
      <c r="H110" s="75"/>
      <c r="I110" s="75"/>
      <c r="J110" s="75"/>
      <c r="K110" s="75">
        <v>94</v>
      </c>
      <c r="L110" s="75">
        <f>VLOOKUP('3-Türkiye İhracat Göstergeleri'!$A:$A,'4-Dünya İthalat Göstergeleri'!$A:$M,10,0)</f>
        <v>7.0182706057141941E-2</v>
      </c>
      <c r="M110" s="75">
        <v>-15</v>
      </c>
      <c r="N110" s="75">
        <v>962</v>
      </c>
      <c r="O110" s="75" t="s">
        <v>301</v>
      </c>
      <c r="P110" s="75">
        <v>45784</v>
      </c>
      <c r="T110" s="73"/>
    </row>
    <row r="111" spans="1:20" x14ac:dyDescent="0.3">
      <c r="A111" s="76" t="s">
        <v>107</v>
      </c>
      <c r="B111" s="77"/>
      <c r="C111" s="77"/>
      <c r="D111" s="77">
        <f t="shared" si="1"/>
        <v>0</v>
      </c>
      <c r="E111" s="77"/>
      <c r="F111" s="77"/>
      <c r="G111" s="77"/>
      <c r="H111" s="77"/>
      <c r="I111" s="77"/>
      <c r="J111" s="77"/>
      <c r="K111" s="77">
        <v>95</v>
      </c>
      <c r="L111" s="77">
        <f>VLOOKUP('3-Türkiye İhracat Göstergeleri'!$A:$A,'4-Dünya İthalat Göstergeleri'!$A:$M,10,0)</f>
        <v>6.9864055859379673E-2</v>
      </c>
      <c r="M111" s="77">
        <v>435</v>
      </c>
      <c r="N111" s="77">
        <v>637</v>
      </c>
      <c r="O111" s="77">
        <v>1</v>
      </c>
      <c r="P111" s="77">
        <v>25</v>
      </c>
      <c r="T111" s="73"/>
    </row>
    <row r="112" spans="1:20" x14ac:dyDescent="0.3">
      <c r="A112" s="74" t="s">
        <v>108</v>
      </c>
      <c r="B112" s="75"/>
      <c r="C112" s="75"/>
      <c r="D112" s="75">
        <f t="shared" si="1"/>
        <v>0</v>
      </c>
      <c r="E112" s="75"/>
      <c r="F112" s="75"/>
      <c r="G112" s="75"/>
      <c r="H112" s="75"/>
      <c r="I112" s="75"/>
      <c r="J112" s="75"/>
      <c r="K112" s="75">
        <v>96</v>
      </c>
      <c r="L112" s="75">
        <f>VLOOKUP('3-Türkiye İhracat Göstergeleri'!$A:$A,'4-Dünya İthalat Göstergeleri'!$A:$M,10,0)</f>
        <v>6.7235191727840871E-2</v>
      </c>
      <c r="M112" s="75">
        <v>213</v>
      </c>
      <c r="N112" s="75">
        <v>6495</v>
      </c>
      <c r="O112" s="75" t="s">
        <v>280</v>
      </c>
      <c r="P112" s="75">
        <v>5</v>
      </c>
      <c r="T112" s="73"/>
    </row>
    <row r="113" spans="1:20" x14ac:dyDescent="0.3">
      <c r="A113" s="76" t="s">
        <v>109</v>
      </c>
      <c r="B113" s="77"/>
      <c r="C113" s="77"/>
      <c r="D113" s="77">
        <f t="shared" si="1"/>
        <v>0</v>
      </c>
      <c r="E113" s="77"/>
      <c r="F113" s="77"/>
      <c r="G113" s="77"/>
      <c r="H113" s="77"/>
      <c r="I113" s="77"/>
      <c r="J113" s="77"/>
      <c r="K113" s="77">
        <v>97</v>
      </c>
      <c r="L113" s="77">
        <f>VLOOKUP('3-Türkiye İhracat Göstergeleri'!$A:$A,'4-Dünya İthalat Göstergeleri'!$A:$M,10,0)</f>
        <v>6.5960590936791755E-2</v>
      </c>
      <c r="M113" s="77">
        <v>-76</v>
      </c>
      <c r="N113" s="77">
        <v>1456</v>
      </c>
      <c r="O113" s="77" t="s">
        <v>313</v>
      </c>
      <c r="P113" s="77">
        <v>45779</v>
      </c>
      <c r="T113" s="73"/>
    </row>
    <row r="114" spans="1:20" x14ac:dyDescent="0.3">
      <c r="A114" s="74" t="s">
        <v>112</v>
      </c>
      <c r="B114" s="75"/>
      <c r="C114" s="75"/>
      <c r="D114" s="75">
        <f t="shared" si="1"/>
        <v>0</v>
      </c>
      <c r="E114" s="75"/>
      <c r="F114" s="75"/>
      <c r="G114" s="75"/>
      <c r="H114" s="75"/>
      <c r="I114" s="75"/>
      <c r="J114" s="75"/>
      <c r="K114" s="75">
        <v>100</v>
      </c>
      <c r="L114" s="75">
        <f>VLOOKUP('3-Türkiye İhracat Göstergeleri'!$A:$A,'4-Dünya İthalat Göstergeleri'!$A:$M,10,0)</f>
        <v>6.0145224827630156E-2</v>
      </c>
      <c r="M114" s="75">
        <v>0</v>
      </c>
      <c r="N114" s="75">
        <v>7973</v>
      </c>
      <c r="O114" s="75" t="s">
        <v>264</v>
      </c>
      <c r="P114" s="75">
        <v>0</v>
      </c>
      <c r="T114" s="73"/>
    </row>
    <row r="115" spans="1:20" x14ac:dyDescent="0.3">
      <c r="A115" s="76" t="s">
        <v>113</v>
      </c>
      <c r="B115" s="77"/>
      <c r="C115" s="77"/>
      <c r="D115" s="77">
        <f t="shared" si="1"/>
        <v>0</v>
      </c>
      <c r="E115" s="77"/>
      <c r="F115" s="77"/>
      <c r="G115" s="77"/>
      <c r="H115" s="77"/>
      <c r="I115" s="77"/>
      <c r="J115" s="77"/>
      <c r="K115" s="77">
        <v>101</v>
      </c>
      <c r="L115" s="77">
        <f>VLOOKUP('3-Türkiye İhracat Göstergeleri'!$A:$A,'4-Dünya İthalat Göstergeleri'!$A:$M,10,0)</f>
        <v>5.9507924432105598E-2</v>
      </c>
      <c r="M115" s="77">
        <v>15</v>
      </c>
      <c r="N115" s="77">
        <v>9888</v>
      </c>
      <c r="O115" s="77" t="s">
        <v>255</v>
      </c>
      <c r="P115" s="77">
        <v>20</v>
      </c>
      <c r="T115" s="73"/>
    </row>
    <row r="116" spans="1:20" x14ac:dyDescent="0.3">
      <c r="A116" s="74" t="s">
        <v>114</v>
      </c>
      <c r="B116" s="75"/>
      <c r="C116" s="75"/>
      <c r="D116" s="75">
        <f t="shared" si="1"/>
        <v>0</v>
      </c>
      <c r="E116" s="75"/>
      <c r="F116" s="75"/>
      <c r="G116" s="75"/>
      <c r="H116" s="75"/>
      <c r="I116" s="75"/>
      <c r="J116" s="75"/>
      <c r="K116" s="75">
        <v>102</v>
      </c>
      <c r="L116" s="75">
        <f>VLOOKUP('3-Türkiye İhracat Göstergeleri'!$A:$A,'4-Dünya İthalat Göstergeleri'!$A:$M,10,0)</f>
        <v>5.8073998542175348E-2</v>
      </c>
      <c r="M116" s="75">
        <v>-24</v>
      </c>
      <c r="N116" s="75">
        <v>9928</v>
      </c>
      <c r="O116" s="75" t="s">
        <v>257</v>
      </c>
      <c r="P116" s="75">
        <v>20</v>
      </c>
      <c r="T116" s="73"/>
    </row>
    <row r="117" spans="1:20" x14ac:dyDescent="0.3">
      <c r="A117" s="76" t="s">
        <v>115</v>
      </c>
      <c r="B117" s="77"/>
      <c r="C117" s="77"/>
      <c r="D117" s="77">
        <f t="shared" si="1"/>
        <v>0</v>
      </c>
      <c r="E117" s="77"/>
      <c r="F117" s="77"/>
      <c r="G117" s="77"/>
      <c r="H117" s="77"/>
      <c r="I117" s="77"/>
      <c r="J117" s="77"/>
      <c r="K117" s="77">
        <v>103</v>
      </c>
      <c r="L117" s="77">
        <f>VLOOKUP('3-Türkiye İhracat Göstergeleri'!$A:$A,'4-Dünya İthalat Göstergeleri'!$A:$M,10,0)</f>
        <v>4.6921241620495581E-2</v>
      </c>
      <c r="M117" s="77">
        <v>1</v>
      </c>
      <c r="N117" s="77">
        <v>11040</v>
      </c>
      <c r="O117" s="77" t="s">
        <v>314</v>
      </c>
      <c r="P117" s="77">
        <v>20</v>
      </c>
      <c r="T117" s="73"/>
    </row>
    <row r="118" spans="1:20" x14ac:dyDescent="0.3">
      <c r="A118" s="74" t="s">
        <v>116</v>
      </c>
      <c r="B118" s="75"/>
      <c r="C118" s="75"/>
      <c r="D118" s="75">
        <f t="shared" si="1"/>
        <v>0</v>
      </c>
      <c r="E118" s="75"/>
      <c r="F118" s="75"/>
      <c r="G118" s="75"/>
      <c r="H118" s="75"/>
      <c r="I118" s="75"/>
      <c r="J118" s="75"/>
      <c r="K118" s="75">
        <v>104</v>
      </c>
      <c r="L118" s="75">
        <f>VLOOKUP('3-Türkiye İhracat Göstergeleri'!$A:$A,'4-Dünya İthalat Göstergeleri'!$A:$M,10,0)</f>
        <v>4.3973727291194496E-2</v>
      </c>
      <c r="M118" s="75">
        <v>87</v>
      </c>
      <c r="N118" s="75">
        <v>2699</v>
      </c>
      <c r="O118" s="75" t="s">
        <v>315</v>
      </c>
      <c r="P118" s="75">
        <v>15</v>
      </c>
      <c r="T118" s="73"/>
    </row>
    <row r="119" spans="1:20" x14ac:dyDescent="0.3">
      <c r="A119" s="76" t="s">
        <v>117</v>
      </c>
      <c r="B119" s="77"/>
      <c r="C119" s="77"/>
      <c r="D119" s="77">
        <f t="shared" si="1"/>
        <v>0</v>
      </c>
      <c r="E119" s="77"/>
      <c r="F119" s="77"/>
      <c r="G119" s="77"/>
      <c r="H119" s="77"/>
      <c r="I119" s="77"/>
      <c r="J119" s="77"/>
      <c r="K119" s="77">
        <v>105</v>
      </c>
      <c r="L119" s="77">
        <f>VLOOKUP('3-Türkiye İhracat Göstergeleri'!$A:$A,'4-Dünya İthalat Göstergeleri'!$A:$M,10,0)</f>
        <v>4.3336426895669938E-2</v>
      </c>
      <c r="M119" s="77">
        <v>86</v>
      </c>
      <c r="N119" s="77">
        <v>2848</v>
      </c>
      <c r="O119" s="77" t="s">
        <v>280</v>
      </c>
      <c r="P119" s="77">
        <v>0</v>
      </c>
      <c r="T119" s="73"/>
    </row>
    <row r="120" spans="1:20" x14ac:dyDescent="0.3">
      <c r="A120" s="74" t="s">
        <v>118</v>
      </c>
      <c r="B120" s="75"/>
      <c r="C120" s="75"/>
      <c r="D120" s="75">
        <f t="shared" si="1"/>
        <v>0</v>
      </c>
      <c r="E120" s="75"/>
      <c r="F120" s="75"/>
      <c r="G120" s="75"/>
      <c r="H120" s="75"/>
      <c r="I120" s="75"/>
      <c r="J120" s="75"/>
      <c r="K120" s="75">
        <v>106</v>
      </c>
      <c r="L120" s="75">
        <f>VLOOKUP('3-Türkiye İhracat Göstergeleri'!$A:$A,'4-Dünya İthalat Göstergeleri'!$A:$M,10,0)</f>
        <v>4.269912650014538E-2</v>
      </c>
      <c r="M120" s="75">
        <v>7</v>
      </c>
      <c r="N120" s="75">
        <v>3798</v>
      </c>
      <c r="O120" s="75" t="s">
        <v>247</v>
      </c>
      <c r="P120" s="75">
        <v>15</v>
      </c>
      <c r="T120" s="73"/>
    </row>
    <row r="121" spans="1:20" x14ac:dyDescent="0.3">
      <c r="A121" s="76" t="s">
        <v>119</v>
      </c>
      <c r="B121" s="77"/>
      <c r="C121" s="77"/>
      <c r="D121" s="77">
        <f t="shared" si="1"/>
        <v>0</v>
      </c>
      <c r="E121" s="77"/>
      <c r="F121" s="77"/>
      <c r="G121" s="77"/>
      <c r="H121" s="77"/>
      <c r="I121" s="77"/>
      <c r="J121" s="77"/>
      <c r="K121" s="77">
        <v>107</v>
      </c>
      <c r="L121" s="77">
        <f>VLOOKUP('3-Türkiye İhracat Göstergeleri'!$A:$A,'4-Dünya İthalat Göstergeleri'!$A:$M,10,0)</f>
        <v>3.9831274720284873E-2</v>
      </c>
      <c r="M121" s="77">
        <v>54</v>
      </c>
      <c r="N121" s="77">
        <v>14141</v>
      </c>
      <c r="O121" s="77" t="s">
        <v>316</v>
      </c>
      <c r="P121" s="77">
        <v>26</v>
      </c>
      <c r="T121" s="73"/>
    </row>
    <row r="122" spans="1:20" x14ac:dyDescent="0.3">
      <c r="A122" s="74" t="s">
        <v>120</v>
      </c>
      <c r="B122" s="75"/>
      <c r="C122" s="75"/>
      <c r="D122" s="75">
        <f t="shared" si="1"/>
        <v>0</v>
      </c>
      <c r="E122" s="75"/>
      <c r="F122" s="75"/>
      <c r="G122" s="75"/>
      <c r="H122" s="75"/>
      <c r="I122" s="75"/>
      <c r="J122" s="75"/>
      <c r="K122" s="75">
        <v>108</v>
      </c>
      <c r="L122" s="75">
        <f>VLOOKUP('3-Türkiye İhracat Göstergeleri'!$A:$A,'4-Dünya İthalat Göstergeleri'!$A:$M,10,0)</f>
        <v>3.9592287071963161E-2</v>
      </c>
      <c r="M122" s="75">
        <v>11</v>
      </c>
      <c r="N122" s="75">
        <v>13770</v>
      </c>
      <c r="O122" s="75" t="s">
        <v>316</v>
      </c>
      <c r="P122" s="75">
        <v>0</v>
      </c>
      <c r="T122" s="73"/>
    </row>
    <row r="123" spans="1:20" x14ac:dyDescent="0.3">
      <c r="A123" s="76" t="s">
        <v>122</v>
      </c>
      <c r="B123" s="77"/>
      <c r="C123" s="77"/>
      <c r="D123" s="77">
        <f t="shared" si="1"/>
        <v>0</v>
      </c>
      <c r="E123" s="77"/>
      <c r="F123" s="77"/>
      <c r="G123" s="77"/>
      <c r="H123" s="77"/>
      <c r="I123" s="77"/>
      <c r="J123" s="77"/>
      <c r="K123" s="77">
        <v>110</v>
      </c>
      <c r="L123" s="77">
        <f>VLOOKUP('3-Türkiye İhracat Göstergeleri'!$A:$A,'4-Dünya İthalat Göstergeleri'!$A:$M,10,0)</f>
        <v>3.4254896259444993E-2</v>
      </c>
      <c r="M123" s="77">
        <v>40</v>
      </c>
      <c r="N123" s="77">
        <v>5115</v>
      </c>
      <c r="O123" s="77" t="s">
        <v>261</v>
      </c>
      <c r="P123" s="77">
        <v>5</v>
      </c>
      <c r="T123" s="73"/>
    </row>
    <row r="124" spans="1:20" x14ac:dyDescent="0.3">
      <c r="A124" s="74" t="s">
        <v>123</v>
      </c>
      <c r="B124" s="75"/>
      <c r="C124" s="75"/>
      <c r="D124" s="75">
        <f t="shared" si="1"/>
        <v>0</v>
      </c>
      <c r="E124" s="75"/>
      <c r="F124" s="75"/>
      <c r="G124" s="75"/>
      <c r="H124" s="75"/>
      <c r="I124" s="75"/>
      <c r="J124" s="75"/>
      <c r="K124" s="75">
        <v>111</v>
      </c>
      <c r="L124" s="75">
        <f>VLOOKUP('3-Türkiye İhracat Göstergeleri'!$A:$A,'4-Dünya İthalat Göstergeleri'!$A:$M,10,0)</f>
        <v>3.3537933314479865E-2</v>
      </c>
      <c r="M124" s="75">
        <v>-30</v>
      </c>
      <c r="N124" s="75">
        <v>8879</v>
      </c>
      <c r="O124" s="75" t="s">
        <v>250</v>
      </c>
      <c r="P124" s="75">
        <v>0</v>
      </c>
      <c r="T124" s="73"/>
    </row>
    <row r="125" spans="1:20" x14ac:dyDescent="0.3">
      <c r="A125" s="76" t="s">
        <v>124</v>
      </c>
      <c r="B125" s="77"/>
      <c r="C125" s="77"/>
      <c r="D125" s="77">
        <f t="shared" si="1"/>
        <v>0</v>
      </c>
      <c r="E125" s="77"/>
      <c r="F125" s="77"/>
      <c r="G125" s="77"/>
      <c r="H125" s="77"/>
      <c r="I125" s="77"/>
      <c r="J125" s="77"/>
      <c r="K125" s="77">
        <v>112</v>
      </c>
      <c r="L125" s="77">
        <f>VLOOKUP('3-Türkiye İhracat Göstergeleri'!$A:$A,'4-Dünya İthalat Göstergeleri'!$A:$M,10,0)</f>
        <v>3.1307381930143909E-2</v>
      </c>
      <c r="M125" s="77">
        <v>-14</v>
      </c>
      <c r="N125" s="77">
        <v>4457</v>
      </c>
      <c r="O125" s="77" t="s">
        <v>300</v>
      </c>
      <c r="P125" s="77">
        <v>18</v>
      </c>
      <c r="T125" s="73"/>
    </row>
    <row r="126" spans="1:20" x14ac:dyDescent="0.3">
      <c r="A126" s="74" t="s">
        <v>126</v>
      </c>
      <c r="B126" s="75"/>
      <c r="C126" s="75"/>
      <c r="D126" s="75">
        <f t="shared" si="1"/>
        <v>0</v>
      </c>
      <c r="E126" s="75"/>
      <c r="F126" s="75"/>
      <c r="G126" s="75"/>
      <c r="H126" s="75"/>
      <c r="I126" s="75"/>
      <c r="J126" s="75"/>
      <c r="K126" s="75">
        <v>114</v>
      </c>
      <c r="L126" s="75">
        <f>VLOOKUP('3-Türkiye İhracat Göstergeleri'!$A:$A,'4-Dünya İthalat Göstergeleri'!$A:$M,10,0)</f>
        <v>2.6208978765947445E-2</v>
      </c>
      <c r="M126" s="75">
        <v>-11</v>
      </c>
      <c r="N126" s="75">
        <v>11654</v>
      </c>
      <c r="O126" s="75" t="s">
        <v>317</v>
      </c>
      <c r="P126" s="75">
        <v>0</v>
      </c>
      <c r="T126" s="73"/>
    </row>
    <row r="127" spans="1:20" x14ac:dyDescent="0.3">
      <c r="A127" s="76" t="s">
        <v>128</v>
      </c>
      <c r="B127" s="77"/>
      <c r="C127" s="77"/>
      <c r="D127" s="77">
        <f t="shared" si="1"/>
        <v>0</v>
      </c>
      <c r="E127" s="77"/>
      <c r="F127" s="77"/>
      <c r="G127" s="77"/>
      <c r="H127" s="77"/>
      <c r="I127" s="77"/>
      <c r="J127" s="77"/>
      <c r="K127" s="77">
        <v>116</v>
      </c>
      <c r="L127" s="77">
        <f>VLOOKUP('3-Türkiye İhracat Göstergeleri'!$A:$A,'4-Dünya İthalat Göstergeleri'!$A:$M,10,0)</f>
        <v>2.2305513843359527E-2</v>
      </c>
      <c r="M127" s="77">
        <v>29</v>
      </c>
      <c r="N127" s="77">
        <v>8122</v>
      </c>
      <c r="O127" s="77" t="s">
        <v>259</v>
      </c>
      <c r="P127" s="77">
        <v>0</v>
      </c>
      <c r="T127" s="73"/>
    </row>
    <row r="128" spans="1:20" x14ac:dyDescent="0.3">
      <c r="A128" s="74" t="s">
        <v>129</v>
      </c>
      <c r="B128" s="75"/>
      <c r="C128" s="75"/>
      <c r="D128" s="75">
        <f t="shared" si="1"/>
        <v>0</v>
      </c>
      <c r="E128" s="75"/>
      <c r="F128" s="75"/>
      <c r="G128" s="75"/>
      <c r="H128" s="75"/>
      <c r="I128" s="75"/>
      <c r="J128" s="75"/>
      <c r="K128" s="75">
        <v>117</v>
      </c>
      <c r="L128" s="75">
        <f>VLOOKUP('3-Türkiye İhracat Göstergeleri'!$A:$A,'4-Dünya İthalat Göstergeleri'!$A:$M,10,0)</f>
        <v>2.0712262854548132E-2</v>
      </c>
      <c r="M128" s="75">
        <v>-5</v>
      </c>
      <c r="N128" s="75">
        <v>7936</v>
      </c>
      <c r="O128" s="75" t="s">
        <v>312</v>
      </c>
      <c r="P128" s="75">
        <v>25</v>
      </c>
      <c r="T128" s="73"/>
    </row>
    <row r="129" spans="1:20" x14ac:dyDescent="0.3">
      <c r="A129" s="76" t="s">
        <v>132</v>
      </c>
      <c r="B129" s="77"/>
      <c r="C129" s="77"/>
      <c r="D129" s="77">
        <f t="shared" si="1"/>
        <v>0</v>
      </c>
      <c r="E129" s="77"/>
      <c r="F129" s="77"/>
      <c r="G129" s="77"/>
      <c r="H129" s="77"/>
      <c r="I129" s="77"/>
      <c r="J129" s="77"/>
      <c r="K129" s="77">
        <v>120</v>
      </c>
      <c r="L129" s="77">
        <f>VLOOKUP('3-Türkiye İhracat Göstergeleri'!$A:$A,'4-Dünya İthalat Göstergeleri'!$A:$M,10,0)</f>
        <v>1.9676649711820728E-2</v>
      </c>
      <c r="M129" s="77">
        <v>31</v>
      </c>
      <c r="N129" s="77">
        <v>9580</v>
      </c>
      <c r="O129" s="77" t="s">
        <v>271</v>
      </c>
      <c r="P129" s="77">
        <v>25</v>
      </c>
      <c r="T129" s="73"/>
    </row>
    <row r="130" spans="1:20" x14ac:dyDescent="0.3">
      <c r="A130" s="74" t="s">
        <v>133</v>
      </c>
      <c r="B130" s="75"/>
      <c r="C130" s="75"/>
      <c r="D130" s="75">
        <f t="shared" si="1"/>
        <v>0</v>
      </c>
      <c r="E130" s="75"/>
      <c r="F130" s="75"/>
      <c r="G130" s="75"/>
      <c r="H130" s="75"/>
      <c r="I130" s="75"/>
      <c r="J130" s="75"/>
      <c r="K130" s="75">
        <v>121</v>
      </c>
      <c r="L130" s="75">
        <f>VLOOKUP('3-Türkiye İhracat Göstergeleri'!$A:$A,'4-Dünya İthalat Göstergeleri'!$A:$M,10,0)</f>
        <v>1.8402048920771609E-2</v>
      </c>
      <c r="M130" s="75">
        <v>0</v>
      </c>
      <c r="N130" s="75">
        <v>11301</v>
      </c>
      <c r="O130" s="75" t="s">
        <v>303</v>
      </c>
      <c r="P130" s="75">
        <v>10</v>
      </c>
      <c r="T130" s="73"/>
    </row>
    <row r="131" spans="1:20" x14ac:dyDescent="0.3">
      <c r="A131" s="76" t="s">
        <v>135</v>
      </c>
      <c r="B131" s="77"/>
      <c r="C131" s="77"/>
      <c r="D131" s="77">
        <f t="shared" si="1"/>
        <v>0</v>
      </c>
      <c r="E131" s="77"/>
      <c r="F131" s="77"/>
      <c r="G131" s="77"/>
      <c r="H131" s="77"/>
      <c r="I131" s="77"/>
      <c r="J131" s="77"/>
      <c r="K131" s="77">
        <v>123</v>
      </c>
      <c r="L131" s="77">
        <f>VLOOKUP('3-Türkiye İhracat Göstergeleri'!$A:$A,'4-Dünya İthalat Göstergeleri'!$A:$M,10,0)</f>
        <v>1.5454534591470531E-2</v>
      </c>
      <c r="M131" s="77">
        <v>6</v>
      </c>
      <c r="N131" s="77">
        <v>14330</v>
      </c>
      <c r="O131" s="77" t="s">
        <v>319</v>
      </c>
      <c r="P131" s="77">
        <v>10</v>
      </c>
      <c r="T131" s="73"/>
    </row>
    <row r="132" spans="1:20" x14ac:dyDescent="0.3">
      <c r="A132" s="74" t="s">
        <v>136</v>
      </c>
      <c r="B132" s="75"/>
      <c r="C132" s="75"/>
      <c r="D132" s="75">
        <f t="shared" ref="D132:D189" si="2">(B132/B$2)*100</f>
        <v>0</v>
      </c>
      <c r="E132" s="75"/>
      <c r="F132" s="75"/>
      <c r="G132" s="75"/>
      <c r="H132" s="75"/>
      <c r="I132" s="75"/>
      <c r="J132" s="75"/>
      <c r="K132" s="75">
        <v>124</v>
      </c>
      <c r="L132" s="75">
        <f>VLOOKUP('3-Türkiye İhracat Göstergeleri'!$A:$A,'4-Dünya İthalat Göstergeleri'!$A:$M,10,0)</f>
        <v>1.5056221844267682E-2</v>
      </c>
      <c r="M132" s="75">
        <v>-49</v>
      </c>
      <c r="N132" s="75">
        <v>6538</v>
      </c>
      <c r="O132" s="75" t="s">
        <v>301</v>
      </c>
      <c r="P132" s="75">
        <v>15</v>
      </c>
      <c r="T132" s="73"/>
    </row>
    <row r="133" spans="1:20" x14ac:dyDescent="0.3">
      <c r="A133" s="76" t="s">
        <v>137</v>
      </c>
      <c r="B133" s="77"/>
      <c r="C133" s="77"/>
      <c r="D133" s="77">
        <f t="shared" si="2"/>
        <v>0</v>
      </c>
      <c r="E133" s="77"/>
      <c r="F133" s="77"/>
      <c r="G133" s="77"/>
      <c r="H133" s="77"/>
      <c r="I133" s="77"/>
      <c r="J133" s="77"/>
      <c r="K133" s="77">
        <v>125</v>
      </c>
      <c r="L133" s="77">
        <f>VLOOKUP('3-Türkiye İhracat Göstergeleri'!$A:$A,'4-Dünya İthalat Göstergeleri'!$A:$M,10,0)</f>
        <v>1.4817234195945973E-2</v>
      </c>
      <c r="M133" s="77">
        <v>61</v>
      </c>
      <c r="N133" s="77">
        <v>7733</v>
      </c>
      <c r="O133" s="77" t="s">
        <v>279</v>
      </c>
      <c r="P133" s="77">
        <v>25</v>
      </c>
      <c r="T133" s="73"/>
    </row>
    <row r="134" spans="1:20" x14ac:dyDescent="0.3">
      <c r="A134" s="74" t="s">
        <v>138</v>
      </c>
      <c r="B134" s="75"/>
      <c r="C134" s="75"/>
      <c r="D134" s="75">
        <f t="shared" si="2"/>
        <v>0</v>
      </c>
      <c r="E134" s="75"/>
      <c r="F134" s="75"/>
      <c r="G134" s="75"/>
      <c r="H134" s="75"/>
      <c r="I134" s="75"/>
      <c r="J134" s="75"/>
      <c r="K134" s="75">
        <v>126</v>
      </c>
      <c r="L134" s="75">
        <f>VLOOKUP('3-Türkiye İhracat Göstergeleri'!$A:$A,'4-Dünya İthalat Göstergeleri'!$A:$M,10,0)</f>
        <v>1.4578246547624263E-2</v>
      </c>
      <c r="M134" s="75">
        <v>-33</v>
      </c>
      <c r="N134" s="75">
        <v>615</v>
      </c>
      <c r="O134" s="75" t="s">
        <v>245</v>
      </c>
      <c r="P134" s="75">
        <v>0</v>
      </c>
      <c r="T134" s="73"/>
    </row>
    <row r="135" spans="1:20" x14ac:dyDescent="0.3">
      <c r="A135" s="76" t="s">
        <v>139</v>
      </c>
      <c r="B135" s="77"/>
      <c r="C135" s="77"/>
      <c r="D135" s="77">
        <f t="shared" si="2"/>
        <v>0</v>
      </c>
      <c r="E135" s="77"/>
      <c r="F135" s="77"/>
      <c r="G135" s="77"/>
      <c r="H135" s="77"/>
      <c r="I135" s="77"/>
      <c r="J135" s="77"/>
      <c r="K135" s="77">
        <v>127</v>
      </c>
      <c r="L135" s="77">
        <f>VLOOKUP('3-Türkiye İhracat Göstergeleri'!$A:$A,'4-Dünya İthalat Göstergeleri'!$A:$M,10,0)</f>
        <v>1.3861283602659136E-2</v>
      </c>
      <c r="M135" s="77">
        <v>-10</v>
      </c>
      <c r="N135" s="77">
        <v>803</v>
      </c>
      <c r="O135" s="77" t="s">
        <v>265</v>
      </c>
      <c r="P135" s="77">
        <v>20</v>
      </c>
      <c r="T135" s="73"/>
    </row>
    <row r="136" spans="1:20" x14ac:dyDescent="0.3">
      <c r="A136" s="74" t="s">
        <v>140</v>
      </c>
      <c r="B136" s="75"/>
      <c r="C136" s="75"/>
      <c r="D136" s="75">
        <f t="shared" si="2"/>
        <v>0</v>
      </c>
      <c r="E136" s="75"/>
      <c r="F136" s="75"/>
      <c r="G136" s="75"/>
      <c r="H136" s="75"/>
      <c r="I136" s="75"/>
      <c r="J136" s="75"/>
      <c r="K136" s="75">
        <v>128</v>
      </c>
      <c r="L136" s="75">
        <f>VLOOKUP('3-Türkiye İhracat Göstergeleri'!$A:$A,'4-Dünya İthalat Göstergeleri'!$A:$M,10,0)</f>
        <v>1.3542633404896857E-2</v>
      </c>
      <c r="M136" s="75">
        <v>-7</v>
      </c>
      <c r="N136" s="75">
        <v>1489</v>
      </c>
      <c r="O136" s="75" t="s">
        <v>274</v>
      </c>
      <c r="P136" s="75">
        <v>20</v>
      </c>
      <c r="T136" s="73"/>
    </row>
    <row r="137" spans="1:20" x14ac:dyDescent="0.3">
      <c r="A137" s="76" t="s">
        <v>141</v>
      </c>
      <c r="B137" s="77"/>
      <c r="C137" s="77"/>
      <c r="D137" s="77">
        <f t="shared" si="2"/>
        <v>0</v>
      </c>
      <c r="E137" s="77"/>
      <c r="F137" s="77"/>
      <c r="G137" s="77"/>
      <c r="H137" s="77"/>
      <c r="I137" s="77"/>
      <c r="J137" s="77"/>
      <c r="K137" s="77">
        <v>129</v>
      </c>
      <c r="L137" s="77">
        <f>VLOOKUP('3-Türkiye İhracat Göstergeleri'!$A:$A,'4-Dünya İthalat Göstergeleri'!$A:$M,10,0)</f>
        <v>1.298499555881287E-2</v>
      </c>
      <c r="M137" s="77">
        <v>26</v>
      </c>
      <c r="N137" s="77">
        <v>3082</v>
      </c>
      <c r="O137" s="77" t="s">
        <v>272</v>
      </c>
      <c r="P137" s="77">
        <v>0</v>
      </c>
      <c r="T137" s="73"/>
    </row>
    <row r="138" spans="1:20" x14ac:dyDescent="0.3">
      <c r="A138" s="74" t="s">
        <v>143</v>
      </c>
      <c r="B138" s="75"/>
      <c r="C138" s="75"/>
      <c r="D138" s="75">
        <f t="shared" si="2"/>
        <v>0</v>
      </c>
      <c r="E138" s="75"/>
      <c r="F138" s="75"/>
      <c r="G138" s="75"/>
      <c r="H138" s="75"/>
      <c r="I138" s="75"/>
      <c r="J138" s="75"/>
      <c r="K138" s="75">
        <v>131</v>
      </c>
      <c r="L138" s="75">
        <f>VLOOKUP('3-Türkiye İhracat Göstergeleri'!$A:$A,'4-Dünya İthalat Göstergeleri'!$A:$M,10,0)</f>
        <v>1.2586682811610019E-2</v>
      </c>
      <c r="M138" s="75">
        <v>39</v>
      </c>
      <c r="N138" s="75"/>
      <c r="O138" s="75">
        <v>1</v>
      </c>
      <c r="P138" s="75"/>
      <c r="T138" s="73"/>
    </row>
    <row r="139" spans="1:20" x14ac:dyDescent="0.3">
      <c r="A139" s="76" t="s">
        <v>145</v>
      </c>
      <c r="B139" s="77"/>
      <c r="C139" s="77"/>
      <c r="D139" s="77">
        <f t="shared" si="2"/>
        <v>0</v>
      </c>
      <c r="E139" s="77"/>
      <c r="F139" s="77"/>
      <c r="G139" s="77"/>
      <c r="H139" s="77"/>
      <c r="I139" s="77"/>
      <c r="J139" s="77"/>
      <c r="K139" s="77">
        <v>133</v>
      </c>
      <c r="L139" s="77">
        <f>VLOOKUP('3-Türkiye İhracat Göstergeleri'!$A:$A,'4-Dünya İthalat Göstergeleri'!$A:$M,10,0)</f>
        <v>1.0674781625036345E-2</v>
      </c>
      <c r="M139" s="77">
        <v>6</v>
      </c>
      <c r="N139" s="77">
        <v>14709</v>
      </c>
      <c r="O139" s="77" t="s">
        <v>280</v>
      </c>
      <c r="P139" s="77">
        <v>8</v>
      </c>
      <c r="T139" s="73"/>
    </row>
    <row r="140" spans="1:20" x14ac:dyDescent="0.3">
      <c r="A140" s="74" t="s">
        <v>146</v>
      </c>
      <c r="B140" s="75"/>
      <c r="C140" s="75"/>
      <c r="D140" s="75">
        <f t="shared" si="2"/>
        <v>0</v>
      </c>
      <c r="E140" s="75"/>
      <c r="F140" s="75"/>
      <c r="G140" s="75"/>
      <c r="H140" s="75"/>
      <c r="I140" s="75"/>
      <c r="J140" s="75"/>
      <c r="K140" s="75">
        <v>135</v>
      </c>
      <c r="L140" s="75">
        <f>VLOOKUP('3-Türkiye İhracat Göstergeleri'!$A:$A,'4-Dünya İthalat Göstergeleri'!$A:$M,10,0)</f>
        <v>8.9222055373438108E-3</v>
      </c>
      <c r="M140" s="75">
        <v>8</v>
      </c>
      <c r="N140" s="75">
        <v>5065</v>
      </c>
      <c r="O140" s="75" t="s">
        <v>257</v>
      </c>
      <c r="P140" s="75">
        <v>0</v>
      </c>
      <c r="T140" s="73"/>
    </row>
    <row r="141" spans="1:20" x14ac:dyDescent="0.3">
      <c r="A141" s="76" t="s">
        <v>148</v>
      </c>
      <c r="B141" s="77"/>
      <c r="C141" s="77"/>
      <c r="D141" s="77">
        <f t="shared" si="2"/>
        <v>0</v>
      </c>
      <c r="E141" s="77"/>
      <c r="F141" s="77"/>
      <c r="G141" s="77"/>
      <c r="H141" s="77"/>
      <c r="I141" s="77"/>
      <c r="J141" s="77"/>
      <c r="K141" s="77">
        <v>136</v>
      </c>
      <c r="L141" s="77">
        <f>VLOOKUP('3-Türkiye İhracat Göstergeleri'!$A:$A,'4-Dünya İthalat Göstergeleri'!$A:$M,10,0)</f>
        <v>7.8069298451758353E-3</v>
      </c>
      <c r="M141" s="77">
        <v>46</v>
      </c>
      <c r="N141" s="77">
        <v>2766</v>
      </c>
      <c r="O141" s="77" t="s">
        <v>248</v>
      </c>
      <c r="P141" s="77">
        <v>20</v>
      </c>
      <c r="T141" s="73"/>
    </row>
    <row r="142" spans="1:20" x14ac:dyDescent="0.3">
      <c r="A142" s="74" t="s">
        <v>149</v>
      </c>
      <c r="B142" s="75"/>
      <c r="C142" s="75"/>
      <c r="D142" s="75">
        <f t="shared" si="2"/>
        <v>0</v>
      </c>
      <c r="E142" s="75"/>
      <c r="F142" s="75"/>
      <c r="G142" s="75"/>
      <c r="H142" s="75"/>
      <c r="I142" s="75"/>
      <c r="J142" s="75"/>
      <c r="K142" s="75">
        <v>137</v>
      </c>
      <c r="L142" s="75">
        <f>VLOOKUP('3-Türkiye İhracat Göstergeleri'!$A:$A,'4-Dünya İthalat Göstergeleri'!$A:$M,10,0)</f>
        <v>6.691654153007859E-3</v>
      </c>
      <c r="M142" s="75">
        <v>-1</v>
      </c>
      <c r="N142" s="75">
        <v>15675</v>
      </c>
      <c r="O142" s="75" t="s">
        <v>311</v>
      </c>
      <c r="P142" s="75">
        <v>5</v>
      </c>
      <c r="T142" s="73"/>
    </row>
    <row r="143" spans="1:20" x14ac:dyDescent="0.3">
      <c r="A143" s="76" t="s">
        <v>151</v>
      </c>
      <c r="B143" s="77"/>
      <c r="C143" s="77"/>
      <c r="D143" s="77">
        <f t="shared" si="2"/>
        <v>0</v>
      </c>
      <c r="E143" s="77"/>
      <c r="F143" s="77"/>
      <c r="G143" s="77"/>
      <c r="H143" s="77"/>
      <c r="I143" s="77"/>
      <c r="J143" s="77"/>
      <c r="K143" s="77">
        <v>139</v>
      </c>
      <c r="L143" s="77">
        <f>VLOOKUP('3-Türkiye İhracat Göstergeleri'!$A:$A,'4-Dünya İthalat Göstergeleri'!$A:$M,10,0)</f>
        <v>6.4526665046861489E-3</v>
      </c>
      <c r="M143" s="77">
        <v>6</v>
      </c>
      <c r="N143" s="77">
        <v>9954</v>
      </c>
      <c r="O143" s="77" t="s">
        <v>301</v>
      </c>
      <c r="P143" s="77"/>
      <c r="T143" s="73"/>
    </row>
    <row r="144" spans="1:20" x14ac:dyDescent="0.3">
      <c r="A144" s="74" t="s">
        <v>152</v>
      </c>
      <c r="B144" s="75"/>
      <c r="C144" s="75"/>
      <c r="D144" s="75">
        <f t="shared" si="2"/>
        <v>0</v>
      </c>
      <c r="E144" s="75"/>
      <c r="F144" s="75"/>
      <c r="G144" s="75"/>
      <c r="H144" s="75"/>
      <c r="I144" s="75"/>
      <c r="J144" s="75"/>
      <c r="K144" s="75">
        <v>140</v>
      </c>
      <c r="L144" s="75">
        <f>VLOOKUP('3-Türkiye İhracat Göstergeleri'!$A:$A,'4-Dünya İthalat Göstergeleri'!$A:$M,10,0)</f>
        <v>5.496715911399312E-3</v>
      </c>
      <c r="M144" s="75">
        <v>67</v>
      </c>
      <c r="N144" s="75">
        <v>9941</v>
      </c>
      <c r="O144" s="75" t="s">
        <v>312</v>
      </c>
      <c r="P144" s="75">
        <v>2</v>
      </c>
      <c r="T144" s="73"/>
    </row>
    <row r="145" spans="1:20" x14ac:dyDescent="0.3">
      <c r="A145" s="76" t="s">
        <v>153</v>
      </c>
      <c r="B145" s="77"/>
      <c r="C145" s="77"/>
      <c r="D145" s="77">
        <f t="shared" si="2"/>
        <v>0</v>
      </c>
      <c r="E145" s="77"/>
      <c r="F145" s="77"/>
      <c r="G145" s="77"/>
      <c r="H145" s="77"/>
      <c r="I145" s="77"/>
      <c r="J145" s="77"/>
      <c r="K145" s="77">
        <v>141</v>
      </c>
      <c r="L145" s="77">
        <f>VLOOKUP('3-Türkiye İhracat Göstergeleri'!$A:$A,'4-Dünya İthalat Göstergeleri'!$A:$M,10,0)</f>
        <v>3.3458270765039295E-3</v>
      </c>
      <c r="M145" s="77">
        <v>2</v>
      </c>
      <c r="N145" s="77">
        <v>6153</v>
      </c>
      <c r="O145" s="77" t="s">
        <v>320</v>
      </c>
      <c r="P145" s="77">
        <v>25</v>
      </c>
      <c r="T145" s="73"/>
    </row>
    <row r="146" spans="1:20" x14ac:dyDescent="0.3">
      <c r="A146" s="74" t="s">
        <v>154</v>
      </c>
      <c r="B146" s="75"/>
      <c r="C146" s="75"/>
      <c r="D146" s="75">
        <f t="shared" si="2"/>
        <v>0</v>
      </c>
      <c r="E146" s="75"/>
      <c r="F146" s="75"/>
      <c r="G146" s="75"/>
      <c r="H146" s="75"/>
      <c r="I146" s="75"/>
      <c r="J146" s="75"/>
      <c r="K146" s="75">
        <v>142</v>
      </c>
      <c r="L146" s="75">
        <f>VLOOKUP('3-Türkiye İhracat Göstergeleri'!$A:$A,'4-Dünya İthalat Göstergeleri'!$A:$M,10,0)</f>
        <v>3.2661645270633593E-3</v>
      </c>
      <c r="M146" s="75">
        <v>-37</v>
      </c>
      <c r="N146" s="75">
        <v>11646</v>
      </c>
      <c r="O146" s="75">
        <v>1</v>
      </c>
      <c r="P146" s="75">
        <v>20</v>
      </c>
      <c r="T146" s="73"/>
    </row>
    <row r="147" spans="1:20" x14ac:dyDescent="0.3">
      <c r="A147" s="76" t="s">
        <v>155</v>
      </c>
      <c r="B147" s="77"/>
      <c r="C147" s="77"/>
      <c r="D147" s="77">
        <f t="shared" si="2"/>
        <v>0</v>
      </c>
      <c r="E147" s="77"/>
      <c r="F147" s="77"/>
      <c r="G147" s="77"/>
      <c r="H147" s="77"/>
      <c r="I147" s="77"/>
      <c r="J147" s="77"/>
      <c r="K147" s="77">
        <v>143</v>
      </c>
      <c r="L147" s="77">
        <f>VLOOKUP('3-Türkiye İhracat Göstergeleri'!$A:$A,'4-Dünya İthalat Göstergeleri'!$A:$M,10,0)</f>
        <v>3.1865019776227896E-3</v>
      </c>
      <c r="M147" s="77">
        <v>35</v>
      </c>
      <c r="N147" s="77">
        <v>369</v>
      </c>
      <c r="O147" s="77">
        <v>1</v>
      </c>
      <c r="P147" s="77">
        <v>20</v>
      </c>
      <c r="T147" s="73"/>
    </row>
    <row r="148" spans="1:20" x14ac:dyDescent="0.3">
      <c r="A148" s="74" t="s">
        <v>157</v>
      </c>
      <c r="B148" s="75"/>
      <c r="C148" s="75"/>
      <c r="D148" s="75">
        <f t="shared" si="2"/>
        <v>0</v>
      </c>
      <c r="E148" s="75"/>
      <c r="F148" s="75"/>
      <c r="G148" s="75"/>
      <c r="H148" s="75"/>
      <c r="I148" s="75"/>
      <c r="J148" s="75"/>
      <c r="K148" s="75">
        <v>145</v>
      </c>
      <c r="L148" s="75">
        <f>VLOOKUP('3-Türkiye İhracat Göstergeleri'!$A:$A,'4-Dünya İthalat Göstergeleri'!$A:$M,10,0)</f>
        <v>2.6288641315388014E-3</v>
      </c>
      <c r="M148" s="75">
        <v>-3</v>
      </c>
      <c r="N148" s="75">
        <v>9325</v>
      </c>
      <c r="O148" s="75" t="s">
        <v>256</v>
      </c>
      <c r="P148" s="75">
        <v>20</v>
      </c>
      <c r="T148" s="73"/>
    </row>
    <row r="149" spans="1:20" x14ac:dyDescent="0.3">
      <c r="A149" s="76" t="s">
        <v>160</v>
      </c>
      <c r="B149" s="77"/>
      <c r="C149" s="77"/>
      <c r="D149" s="77">
        <f t="shared" si="2"/>
        <v>0</v>
      </c>
      <c r="E149" s="77"/>
      <c r="F149" s="77"/>
      <c r="G149" s="77"/>
      <c r="H149" s="77"/>
      <c r="I149" s="77"/>
      <c r="J149" s="77"/>
      <c r="K149" s="77">
        <v>147</v>
      </c>
      <c r="L149" s="77">
        <f>VLOOKUP('3-Türkiye İhracat Göstergeleri'!$A:$A,'4-Dünya İthalat Göstergeleri'!$A:$M,10,0)</f>
        <v>2.4695390326576624E-3</v>
      </c>
      <c r="M149" s="77">
        <v>-11</v>
      </c>
      <c r="N149" s="77">
        <v>12779</v>
      </c>
      <c r="O149" s="77">
        <v>1</v>
      </c>
      <c r="P149" s="77">
        <v>10</v>
      </c>
      <c r="T149" s="73"/>
    </row>
    <row r="150" spans="1:20" x14ac:dyDescent="0.3">
      <c r="A150" s="74" t="s">
        <v>161</v>
      </c>
      <c r="B150" s="75"/>
      <c r="C150" s="75"/>
      <c r="D150" s="75">
        <f t="shared" si="2"/>
        <v>0</v>
      </c>
      <c r="E150" s="75"/>
      <c r="F150" s="75"/>
      <c r="G150" s="75"/>
      <c r="H150" s="75"/>
      <c r="I150" s="75"/>
      <c r="J150" s="75"/>
      <c r="K150" s="75">
        <v>148</v>
      </c>
      <c r="L150" s="75">
        <f>VLOOKUP('3-Türkiye İhracat Göstergeleri'!$A:$A,'4-Dünya İthalat Göstergeleri'!$A:$M,10,0)</f>
        <v>2.4695390326576624E-3</v>
      </c>
      <c r="M150" s="75">
        <v>27</v>
      </c>
      <c r="N150" s="75">
        <v>4725</v>
      </c>
      <c r="O150" s="75" t="s">
        <v>303</v>
      </c>
      <c r="P150" s="75">
        <v>0</v>
      </c>
      <c r="T150" s="73"/>
    </row>
    <row r="151" spans="1:20" x14ac:dyDescent="0.3">
      <c r="A151" s="76" t="s">
        <v>159</v>
      </c>
      <c r="B151" s="77"/>
      <c r="C151" s="77"/>
      <c r="D151" s="77">
        <f t="shared" si="2"/>
        <v>0</v>
      </c>
      <c r="E151" s="77"/>
      <c r="F151" s="77"/>
      <c r="G151" s="77"/>
      <c r="H151" s="77"/>
      <c r="I151" s="77"/>
      <c r="J151" s="77"/>
      <c r="K151" s="77">
        <v>149</v>
      </c>
      <c r="L151" s="77">
        <f>VLOOKUP('3-Türkiye İhracat Göstergeleri'!$A:$A,'4-Dünya İthalat Göstergeleri'!$A:$M,10,0)</f>
        <v>2.4695390326576624E-3</v>
      </c>
      <c r="M151" s="77">
        <v>-69</v>
      </c>
      <c r="N151" s="77">
        <v>1604</v>
      </c>
      <c r="O151" s="77" t="s">
        <v>323</v>
      </c>
      <c r="P151" s="77">
        <v>5</v>
      </c>
      <c r="T151" s="73"/>
    </row>
    <row r="152" spans="1:20" x14ac:dyDescent="0.3">
      <c r="A152" s="74" t="s">
        <v>162</v>
      </c>
      <c r="B152" s="75"/>
      <c r="C152" s="75"/>
      <c r="D152" s="75">
        <f t="shared" si="2"/>
        <v>0</v>
      </c>
      <c r="E152" s="75"/>
      <c r="F152" s="75"/>
      <c r="G152" s="75"/>
      <c r="H152" s="75"/>
      <c r="I152" s="75"/>
      <c r="J152" s="75"/>
      <c r="K152" s="75">
        <v>150</v>
      </c>
      <c r="L152" s="75">
        <f>VLOOKUP('3-Türkiye İhracat Göstergeleri'!$A:$A,'4-Dünya İthalat Göstergeleri'!$A:$M,10,0)</f>
        <v>2.2305513843359527E-3</v>
      </c>
      <c r="M152" s="75">
        <v>-14</v>
      </c>
      <c r="N152" s="75">
        <v>6718</v>
      </c>
      <c r="O152" s="75">
        <v>1</v>
      </c>
      <c r="P152" s="75">
        <v>10</v>
      </c>
      <c r="T152" s="73"/>
    </row>
    <row r="153" spans="1:20" x14ac:dyDescent="0.3">
      <c r="A153" s="76" t="s">
        <v>163</v>
      </c>
      <c r="B153" s="77"/>
      <c r="C153" s="77"/>
      <c r="D153" s="77">
        <f t="shared" si="2"/>
        <v>0</v>
      </c>
      <c r="E153" s="77"/>
      <c r="F153" s="77"/>
      <c r="G153" s="77"/>
      <c r="H153" s="77"/>
      <c r="I153" s="77"/>
      <c r="J153" s="77"/>
      <c r="K153" s="77">
        <v>151</v>
      </c>
      <c r="L153" s="77">
        <f>VLOOKUP('3-Türkiye İhracat Göstergeleri'!$A:$A,'4-Dünya İthalat Göstergeleri'!$A:$M,10,0)</f>
        <v>2.0712262854548132E-3</v>
      </c>
      <c r="M153" s="77"/>
      <c r="N153" s="77">
        <v>10867</v>
      </c>
      <c r="O153" s="77">
        <v>1</v>
      </c>
      <c r="P153" s="77">
        <v>5</v>
      </c>
      <c r="T153" s="73"/>
    </row>
    <row r="154" spans="1:20" x14ac:dyDescent="0.3">
      <c r="A154" s="74" t="s">
        <v>165</v>
      </c>
      <c r="B154" s="75"/>
      <c r="C154" s="75"/>
      <c r="D154" s="75">
        <f t="shared" si="2"/>
        <v>0</v>
      </c>
      <c r="E154" s="75"/>
      <c r="F154" s="75"/>
      <c r="G154" s="75"/>
      <c r="H154" s="75"/>
      <c r="I154" s="75"/>
      <c r="J154" s="75"/>
      <c r="K154" s="75">
        <v>152</v>
      </c>
      <c r="L154" s="75">
        <f>VLOOKUP('3-Türkiye İhracat Göstergeleri'!$A:$A,'4-Dünya İthalat Göstergeleri'!$A:$M,10,0)</f>
        <v>1.9915637360142439E-3</v>
      </c>
      <c r="M154" s="75">
        <v>103</v>
      </c>
      <c r="N154" s="75"/>
      <c r="O154" s="75" t="s">
        <v>259</v>
      </c>
      <c r="P154" s="75"/>
      <c r="T154" s="73"/>
    </row>
    <row r="155" spans="1:20" x14ac:dyDescent="0.3">
      <c r="A155" s="76" t="s">
        <v>164</v>
      </c>
      <c r="B155" s="77"/>
      <c r="C155" s="77"/>
      <c r="D155" s="77">
        <f t="shared" si="2"/>
        <v>0</v>
      </c>
      <c r="E155" s="77"/>
      <c r="F155" s="77"/>
      <c r="G155" s="77"/>
      <c r="H155" s="77"/>
      <c r="I155" s="77"/>
      <c r="J155" s="77"/>
      <c r="K155" s="77">
        <v>153</v>
      </c>
      <c r="L155" s="77">
        <f>VLOOKUP('3-Türkiye İhracat Göstergeleri'!$A:$A,'4-Dünya İthalat Göstergeleri'!$A:$M,10,0)</f>
        <v>1.9915637360142439E-3</v>
      </c>
      <c r="M155" s="77">
        <v>37</v>
      </c>
      <c r="N155" s="77">
        <v>5843</v>
      </c>
      <c r="O155" s="77" t="s">
        <v>270</v>
      </c>
      <c r="P155" s="77">
        <v>0</v>
      </c>
      <c r="T155" s="73"/>
    </row>
    <row r="156" spans="1:20" x14ac:dyDescent="0.3">
      <c r="A156" s="74" t="s">
        <v>166</v>
      </c>
      <c r="B156" s="75"/>
      <c r="C156" s="75"/>
      <c r="D156" s="75">
        <f t="shared" si="2"/>
        <v>0</v>
      </c>
      <c r="E156" s="75"/>
      <c r="F156" s="75"/>
      <c r="G156" s="75"/>
      <c r="H156" s="75"/>
      <c r="I156" s="75"/>
      <c r="J156" s="75"/>
      <c r="K156" s="75">
        <v>154</v>
      </c>
      <c r="L156" s="75">
        <f>VLOOKUP('3-Türkiye İhracat Göstergeleri'!$A:$A,'4-Dünya İthalat Göstergeleri'!$A:$M,10,0)</f>
        <v>1.911901186573674E-3</v>
      </c>
      <c r="M156" s="75"/>
      <c r="N156" s="75">
        <v>13552</v>
      </c>
      <c r="O156" s="75">
        <v>1</v>
      </c>
      <c r="P156" s="75"/>
      <c r="T156" s="73"/>
    </row>
    <row r="157" spans="1:20" x14ac:dyDescent="0.3">
      <c r="A157" s="76" t="s">
        <v>167</v>
      </c>
      <c r="B157" s="77"/>
      <c r="C157" s="77"/>
      <c r="D157" s="77">
        <f t="shared" si="2"/>
        <v>0</v>
      </c>
      <c r="E157" s="77"/>
      <c r="F157" s="77"/>
      <c r="G157" s="77"/>
      <c r="H157" s="77"/>
      <c r="I157" s="77"/>
      <c r="J157" s="77"/>
      <c r="K157" s="77">
        <v>155</v>
      </c>
      <c r="L157" s="77">
        <f>VLOOKUP('3-Türkiye İhracat Göstergeleri'!$A:$A,'4-Dünya İthalat Göstergeleri'!$A:$M,10,0)</f>
        <v>1.6729135382519647E-3</v>
      </c>
      <c r="M157" s="77">
        <v>46</v>
      </c>
      <c r="N157" s="77">
        <v>5895</v>
      </c>
      <c r="O157" s="77">
        <v>1</v>
      </c>
      <c r="P157" s="77">
        <v>10</v>
      </c>
      <c r="T157" s="73"/>
    </row>
    <row r="158" spans="1:20" x14ac:dyDescent="0.3">
      <c r="A158" s="74" t="s">
        <v>168</v>
      </c>
      <c r="B158" s="75"/>
      <c r="C158" s="75"/>
      <c r="D158" s="75">
        <f t="shared" si="2"/>
        <v>0</v>
      </c>
      <c r="E158" s="75"/>
      <c r="F158" s="75"/>
      <c r="G158" s="75"/>
      <c r="H158" s="75"/>
      <c r="I158" s="75"/>
      <c r="J158" s="75"/>
      <c r="K158" s="75">
        <v>157</v>
      </c>
      <c r="L158" s="75">
        <f>VLOOKUP('3-Türkiye İhracat Göstergeleri'!$A:$A,'4-Dünya İthalat Göstergeleri'!$A:$M,10,0)</f>
        <v>1.6729135382519647E-3</v>
      </c>
      <c r="M158" s="75">
        <v>-75</v>
      </c>
      <c r="N158" s="75"/>
      <c r="O158" s="75" t="s">
        <v>309</v>
      </c>
      <c r="P158" s="75"/>
      <c r="T158" s="73"/>
    </row>
    <row r="159" spans="1:20" x14ac:dyDescent="0.3">
      <c r="A159" s="76" t="s">
        <v>170</v>
      </c>
      <c r="B159" s="77"/>
      <c r="C159" s="77"/>
      <c r="D159" s="77">
        <f t="shared" si="2"/>
        <v>0</v>
      </c>
      <c r="E159" s="77"/>
      <c r="F159" s="77"/>
      <c r="G159" s="77"/>
      <c r="H159" s="77"/>
      <c r="I159" s="77"/>
      <c r="J159" s="77"/>
      <c r="K159" s="77">
        <v>156</v>
      </c>
      <c r="L159" s="77">
        <f>VLOOKUP('3-Türkiye İhracat Göstergeleri'!$A:$A,'4-Dünya İthalat Göstergeleri'!$A:$M,10,0)</f>
        <v>1.6729135382519647E-3</v>
      </c>
      <c r="M159" s="77">
        <v>6</v>
      </c>
      <c r="N159" s="77"/>
      <c r="O159" s="77">
        <v>1</v>
      </c>
      <c r="P159" s="77"/>
      <c r="T159" s="73"/>
    </row>
    <row r="160" spans="1:20" x14ac:dyDescent="0.3">
      <c r="A160" s="74" t="s">
        <v>173</v>
      </c>
      <c r="B160" s="75"/>
      <c r="C160" s="75"/>
      <c r="D160" s="75">
        <f t="shared" si="2"/>
        <v>0</v>
      </c>
      <c r="E160" s="75"/>
      <c r="F160" s="75"/>
      <c r="G160" s="75"/>
      <c r="H160" s="75"/>
      <c r="I160" s="75"/>
      <c r="J160" s="75"/>
      <c r="K160" s="75">
        <v>159</v>
      </c>
      <c r="L160" s="75">
        <f>VLOOKUP('3-Türkiye İhracat Göstergeleri'!$A:$A,'4-Dünya İthalat Göstergeleri'!$A:$M,10,0)</f>
        <v>1.5932509888113948E-3</v>
      </c>
      <c r="M160" s="75">
        <v>28</v>
      </c>
      <c r="N160" s="75">
        <v>5837</v>
      </c>
      <c r="O160" s="75" t="s">
        <v>277</v>
      </c>
      <c r="P160" s="75">
        <v>12</v>
      </c>
      <c r="T160" s="73"/>
    </row>
    <row r="161" spans="1:20" x14ac:dyDescent="0.3">
      <c r="A161" s="76" t="s">
        <v>172</v>
      </c>
      <c r="B161" s="77"/>
      <c r="C161" s="77"/>
      <c r="D161" s="77">
        <f t="shared" si="2"/>
        <v>0</v>
      </c>
      <c r="E161" s="77"/>
      <c r="F161" s="77"/>
      <c r="G161" s="77"/>
      <c r="H161" s="77"/>
      <c r="I161" s="77"/>
      <c r="J161" s="77"/>
      <c r="K161" s="77">
        <v>160</v>
      </c>
      <c r="L161" s="77">
        <f>VLOOKUP('3-Türkiye İhracat Göstergeleri'!$A:$A,'4-Dünya İthalat Göstergeleri'!$A:$M,10,0)</f>
        <v>1.5932509888113948E-3</v>
      </c>
      <c r="M161" s="77">
        <v>45</v>
      </c>
      <c r="N161" s="77">
        <v>9885</v>
      </c>
      <c r="O161" s="77" t="s">
        <v>316</v>
      </c>
      <c r="P161" s="77">
        <v>20</v>
      </c>
      <c r="T161" s="73"/>
    </row>
    <row r="162" spans="1:20" x14ac:dyDescent="0.3">
      <c r="A162" s="74" t="s">
        <v>171</v>
      </c>
      <c r="B162" s="75"/>
      <c r="C162" s="75"/>
      <c r="D162" s="75">
        <f t="shared" si="2"/>
        <v>0</v>
      </c>
      <c r="E162" s="75"/>
      <c r="F162" s="75"/>
      <c r="G162" s="75"/>
      <c r="H162" s="75"/>
      <c r="I162" s="75"/>
      <c r="J162" s="75"/>
      <c r="K162" s="75">
        <v>161</v>
      </c>
      <c r="L162" s="75">
        <f>VLOOKUP('3-Türkiye İhracat Göstergeleri'!$A:$A,'4-Dünya İthalat Göstergeleri'!$A:$M,10,0)</f>
        <v>1.5932509888113948E-3</v>
      </c>
      <c r="M162" s="75"/>
      <c r="N162" s="75">
        <v>5642</v>
      </c>
      <c r="O162" s="75" t="s">
        <v>310</v>
      </c>
      <c r="P162" s="75">
        <v>15</v>
      </c>
      <c r="T162" s="73"/>
    </row>
    <row r="163" spans="1:20" x14ac:dyDescent="0.3">
      <c r="A163" s="76" t="s">
        <v>174</v>
      </c>
      <c r="B163" s="77"/>
      <c r="C163" s="77"/>
      <c r="D163" s="77">
        <f t="shared" si="2"/>
        <v>0</v>
      </c>
      <c r="E163" s="77"/>
      <c r="F163" s="77"/>
      <c r="G163" s="77"/>
      <c r="H163" s="77"/>
      <c r="I163" s="77"/>
      <c r="J163" s="77"/>
      <c r="K163" s="77">
        <v>162</v>
      </c>
      <c r="L163" s="77">
        <f>VLOOKUP('3-Türkiye İhracat Göstergeleri'!$A:$A,'4-Dünya İthalat Göstergeleri'!$A:$M,10,0)</f>
        <v>1.4339258899302555E-3</v>
      </c>
      <c r="M163" s="77"/>
      <c r="N163" s="77">
        <v>465</v>
      </c>
      <c r="O163" s="77" t="s">
        <v>267</v>
      </c>
      <c r="P163" s="77"/>
      <c r="T163" s="73"/>
    </row>
    <row r="164" spans="1:20" x14ac:dyDescent="0.3">
      <c r="A164" s="74" t="s">
        <v>175</v>
      </c>
      <c r="B164" s="75"/>
      <c r="C164" s="75"/>
      <c r="D164" s="75">
        <f t="shared" si="2"/>
        <v>0</v>
      </c>
      <c r="E164" s="75"/>
      <c r="F164" s="75"/>
      <c r="G164" s="75"/>
      <c r="H164" s="75"/>
      <c r="I164" s="75"/>
      <c r="J164" s="75"/>
      <c r="K164" s="75">
        <v>163</v>
      </c>
      <c r="L164" s="75">
        <f>VLOOKUP('3-Türkiye İhracat Göstergeleri'!$A:$A,'4-Dünya İthalat Göstergeleri'!$A:$M,10,0)</f>
        <v>1.1152756921679764E-3</v>
      </c>
      <c r="M164" s="75">
        <v>22</v>
      </c>
      <c r="N164" s="75">
        <v>1298</v>
      </c>
      <c r="O164" s="75">
        <v>1</v>
      </c>
      <c r="P164" s="75">
        <v>30</v>
      </c>
      <c r="T164" s="73"/>
    </row>
    <row r="165" spans="1:20" x14ac:dyDescent="0.3">
      <c r="A165" s="76" t="s">
        <v>176</v>
      </c>
      <c r="B165" s="77"/>
      <c r="C165" s="77"/>
      <c r="D165" s="77">
        <f t="shared" si="2"/>
        <v>0</v>
      </c>
      <c r="E165" s="77"/>
      <c r="F165" s="77"/>
      <c r="G165" s="77"/>
      <c r="H165" s="77"/>
      <c r="I165" s="77"/>
      <c r="J165" s="77"/>
      <c r="K165" s="77">
        <v>164</v>
      </c>
      <c r="L165" s="77">
        <f>VLOOKUP('3-Türkiye İhracat Göstergeleri'!$A:$A,'4-Dünya İthalat Göstergeleri'!$A:$M,10,0)</f>
        <v>1.0356131427274066E-3</v>
      </c>
      <c r="M165" s="77">
        <v>61</v>
      </c>
      <c r="N165" s="77">
        <v>4833</v>
      </c>
      <c r="O165" s="77">
        <v>1</v>
      </c>
      <c r="P165" s="77">
        <v>20</v>
      </c>
      <c r="T165" s="73"/>
    </row>
    <row r="166" spans="1:20" x14ac:dyDescent="0.3">
      <c r="A166" s="74" t="s">
        <v>177</v>
      </c>
      <c r="B166" s="75"/>
      <c r="C166" s="75"/>
      <c r="D166" s="75">
        <f t="shared" si="2"/>
        <v>0</v>
      </c>
      <c r="E166" s="75"/>
      <c r="F166" s="75"/>
      <c r="G166" s="75"/>
      <c r="H166" s="75"/>
      <c r="I166" s="75"/>
      <c r="J166" s="75"/>
      <c r="K166" s="75">
        <v>165</v>
      </c>
      <c r="L166" s="75">
        <f>VLOOKUP('3-Türkiye İhracat Göstergeleri'!$A:$A,'4-Dünya İthalat Göstergeleri'!$A:$M,10,0)</f>
        <v>9.5595059328683698E-4</v>
      </c>
      <c r="M166" s="75"/>
      <c r="N166" s="75">
        <v>12037</v>
      </c>
      <c r="O166" s="75" t="s">
        <v>324</v>
      </c>
      <c r="P166" s="75">
        <v>3</v>
      </c>
      <c r="T166" s="73"/>
    </row>
    <row r="167" spans="1:20" x14ac:dyDescent="0.3">
      <c r="A167" s="76" t="s">
        <v>179</v>
      </c>
      <c r="B167" s="77"/>
      <c r="C167" s="77"/>
      <c r="D167" s="77">
        <f t="shared" si="2"/>
        <v>0</v>
      </c>
      <c r="E167" s="77"/>
      <c r="F167" s="77"/>
      <c r="G167" s="77"/>
      <c r="H167" s="77"/>
      <c r="I167" s="77"/>
      <c r="J167" s="77"/>
      <c r="K167" s="77">
        <v>166</v>
      </c>
      <c r="L167" s="77">
        <f>VLOOKUP('3-Türkiye İhracat Göstergeleri'!$A:$A,'4-Dünya İthalat Göstergeleri'!$A:$M,10,0)</f>
        <v>7.966254944056974E-4</v>
      </c>
      <c r="M167" s="77">
        <v>-1</v>
      </c>
      <c r="N167" s="77">
        <v>3652</v>
      </c>
      <c r="O167" s="77">
        <v>1</v>
      </c>
      <c r="P167" s="77">
        <v>5</v>
      </c>
      <c r="T167" s="73"/>
    </row>
    <row r="168" spans="1:20" x14ac:dyDescent="0.3">
      <c r="A168" s="74" t="s">
        <v>178</v>
      </c>
      <c r="B168" s="75"/>
      <c r="C168" s="75"/>
      <c r="D168" s="75">
        <f t="shared" si="2"/>
        <v>0</v>
      </c>
      <c r="E168" s="75"/>
      <c r="F168" s="75"/>
      <c r="G168" s="75"/>
      <c r="H168" s="75"/>
      <c r="I168" s="75"/>
      <c r="J168" s="75"/>
      <c r="K168" s="75">
        <v>167</v>
      </c>
      <c r="L168" s="75">
        <f>VLOOKUP('3-Türkiye İhracat Göstergeleri'!$A:$A,'4-Dünya İthalat Göstergeleri'!$A:$M,10,0)</f>
        <v>7.966254944056974E-4</v>
      </c>
      <c r="M168" s="75"/>
      <c r="N168" s="75">
        <v>3457</v>
      </c>
      <c r="O168" s="75" t="s">
        <v>276</v>
      </c>
      <c r="P168" s="75">
        <v>10</v>
      </c>
      <c r="T168" s="73"/>
    </row>
    <row r="169" spans="1:20" x14ac:dyDescent="0.3">
      <c r="A169" s="76" t="s">
        <v>181</v>
      </c>
      <c r="B169" s="77"/>
      <c r="C169" s="77"/>
      <c r="D169" s="77">
        <f t="shared" si="2"/>
        <v>0</v>
      </c>
      <c r="E169" s="77"/>
      <c r="F169" s="77"/>
      <c r="G169" s="77"/>
      <c r="H169" s="77"/>
      <c r="I169" s="77"/>
      <c r="J169" s="77"/>
      <c r="K169" s="77">
        <v>168</v>
      </c>
      <c r="L169" s="77">
        <f>VLOOKUP('3-Türkiye İhracat Göstergeleri'!$A:$A,'4-Dünya İthalat Göstergeleri'!$A:$M,10,0)</f>
        <v>7.1696294496512776E-4</v>
      </c>
      <c r="M169" s="77">
        <v>25</v>
      </c>
      <c r="N169" s="77"/>
      <c r="O169" s="77" t="s">
        <v>325</v>
      </c>
      <c r="P169" s="77"/>
      <c r="T169" s="73"/>
    </row>
    <row r="170" spans="1:20" x14ac:dyDescent="0.3">
      <c r="A170" s="74" t="s">
        <v>180</v>
      </c>
      <c r="B170" s="75"/>
      <c r="C170" s="75"/>
      <c r="D170" s="75">
        <f t="shared" si="2"/>
        <v>0</v>
      </c>
      <c r="E170" s="75"/>
      <c r="F170" s="75"/>
      <c r="G170" s="75"/>
      <c r="H170" s="75"/>
      <c r="I170" s="75"/>
      <c r="J170" s="75"/>
      <c r="K170" s="75">
        <v>169</v>
      </c>
      <c r="L170" s="75">
        <f>VLOOKUP('3-Türkiye İhracat Göstergeleri'!$A:$A,'4-Dünya İthalat Göstergeleri'!$A:$M,10,0)</f>
        <v>7.1696294496512776E-4</v>
      </c>
      <c r="M170" s="75">
        <v>137</v>
      </c>
      <c r="N170" s="75">
        <v>12648</v>
      </c>
      <c r="O170" s="75">
        <v>1</v>
      </c>
      <c r="P170" s="75">
        <v>20</v>
      </c>
      <c r="T170" s="73"/>
    </row>
    <row r="171" spans="1:20" x14ac:dyDescent="0.3">
      <c r="A171" s="76" t="s">
        <v>183</v>
      </c>
      <c r="B171" s="77"/>
      <c r="C171" s="77"/>
      <c r="D171" s="77">
        <f t="shared" si="2"/>
        <v>0</v>
      </c>
      <c r="E171" s="77"/>
      <c r="F171" s="77"/>
      <c r="G171" s="77"/>
      <c r="H171" s="77"/>
      <c r="I171" s="77"/>
      <c r="J171" s="77"/>
      <c r="K171" s="77">
        <v>170</v>
      </c>
      <c r="L171" s="77">
        <f>VLOOKUP('3-Türkiye İhracat Göstergeleri'!$A:$A,'4-Dünya İthalat Göstergeleri'!$A:$M,10,0)</f>
        <v>6.3730039552455803E-4</v>
      </c>
      <c r="M171" s="77">
        <v>27</v>
      </c>
      <c r="N171" s="77"/>
      <c r="O171" s="77">
        <v>1</v>
      </c>
      <c r="P171" s="77"/>
      <c r="T171" s="73"/>
    </row>
    <row r="172" spans="1:20" x14ac:dyDescent="0.3">
      <c r="A172" s="74" t="s">
        <v>182</v>
      </c>
      <c r="B172" s="75"/>
      <c r="C172" s="75"/>
      <c r="D172" s="75">
        <f t="shared" si="2"/>
        <v>0</v>
      </c>
      <c r="E172" s="75"/>
      <c r="F172" s="75"/>
      <c r="G172" s="75"/>
      <c r="H172" s="75"/>
      <c r="I172" s="75"/>
      <c r="J172" s="75"/>
      <c r="K172" s="75">
        <v>171</v>
      </c>
      <c r="L172" s="75">
        <f>VLOOKUP('3-Türkiye İhracat Göstergeleri'!$A:$A,'4-Dünya İthalat Göstergeleri'!$A:$M,10,0)</f>
        <v>6.3730039552455803E-4</v>
      </c>
      <c r="M172" s="75">
        <v>-29</v>
      </c>
      <c r="N172" s="75">
        <v>6889</v>
      </c>
      <c r="O172" s="75" t="s">
        <v>282</v>
      </c>
      <c r="P172" s="75">
        <v>25</v>
      </c>
      <c r="T172" s="73"/>
    </row>
    <row r="173" spans="1:20" x14ac:dyDescent="0.3">
      <c r="A173" s="76" t="s">
        <v>184</v>
      </c>
      <c r="B173" s="77"/>
      <c r="C173" s="77"/>
      <c r="D173" s="77">
        <f t="shared" si="2"/>
        <v>0</v>
      </c>
      <c r="E173" s="77"/>
      <c r="F173" s="77"/>
      <c r="G173" s="77"/>
      <c r="H173" s="77"/>
      <c r="I173" s="77"/>
      <c r="J173" s="77"/>
      <c r="K173" s="77">
        <v>172</v>
      </c>
      <c r="L173" s="77">
        <f>VLOOKUP('3-Türkiye İhracat Göstergeleri'!$A:$A,'4-Dünya İthalat Göstergeleri'!$A:$M,10,0)</f>
        <v>5.5763784608398818E-4</v>
      </c>
      <c r="M173" s="77">
        <v>39</v>
      </c>
      <c r="N173" s="77">
        <v>522</v>
      </c>
      <c r="O173" s="77">
        <v>1</v>
      </c>
      <c r="P173" s="77">
        <v>20</v>
      </c>
      <c r="T173" s="73"/>
    </row>
    <row r="174" spans="1:20" x14ac:dyDescent="0.3">
      <c r="A174" s="74" t="s">
        <v>185</v>
      </c>
      <c r="B174" s="75"/>
      <c r="C174" s="75"/>
      <c r="D174" s="75">
        <f t="shared" si="2"/>
        <v>0</v>
      </c>
      <c r="E174" s="75"/>
      <c r="F174" s="75"/>
      <c r="G174" s="75"/>
      <c r="H174" s="75"/>
      <c r="I174" s="75"/>
      <c r="J174" s="75"/>
      <c r="K174" s="75">
        <v>173</v>
      </c>
      <c r="L174" s="75">
        <f>VLOOKUP('3-Türkiye İhracat Göstergeleri'!$A:$A,'4-Dünya İthalat Göstergeleri'!$A:$M,10,0)</f>
        <v>5.5763784608398818E-4</v>
      </c>
      <c r="M174" s="75">
        <v>0</v>
      </c>
      <c r="N174" s="75">
        <v>420</v>
      </c>
      <c r="O174" s="75">
        <v>1</v>
      </c>
      <c r="P174" s="75"/>
      <c r="T174" s="73"/>
    </row>
    <row r="175" spans="1:20" x14ac:dyDescent="0.3">
      <c r="A175" s="76" t="s">
        <v>186</v>
      </c>
      <c r="B175" s="77"/>
      <c r="C175" s="77"/>
      <c r="D175" s="77">
        <f t="shared" si="2"/>
        <v>0</v>
      </c>
      <c r="E175" s="77"/>
      <c r="F175" s="77"/>
      <c r="G175" s="77"/>
      <c r="H175" s="77"/>
      <c r="I175" s="77"/>
      <c r="J175" s="77"/>
      <c r="K175" s="77">
        <v>174</v>
      </c>
      <c r="L175" s="77">
        <f>VLOOKUP('3-Türkiye İhracat Göstergeleri'!$A:$A,'4-Dünya İthalat Göstergeleri'!$A:$M,10,0)</f>
        <v>4.7797529664341849E-4</v>
      </c>
      <c r="M175" s="77">
        <v>130</v>
      </c>
      <c r="N175" s="77">
        <v>3756</v>
      </c>
      <c r="O175" s="77" t="s">
        <v>280</v>
      </c>
      <c r="P175" s="77">
        <v>30</v>
      </c>
      <c r="T175" s="73"/>
    </row>
    <row r="176" spans="1:20" x14ac:dyDescent="0.3">
      <c r="A176" s="74" t="s">
        <v>187</v>
      </c>
      <c r="B176" s="75"/>
      <c r="C176" s="75"/>
      <c r="D176" s="75">
        <f t="shared" si="2"/>
        <v>0</v>
      </c>
      <c r="E176" s="75"/>
      <c r="F176" s="75"/>
      <c r="G176" s="75"/>
      <c r="H176" s="75"/>
      <c r="I176" s="75"/>
      <c r="J176" s="75"/>
      <c r="K176" s="75">
        <v>175</v>
      </c>
      <c r="L176" s="75">
        <f>VLOOKUP('3-Türkiye İhracat Göstergeleri'!$A:$A,'4-Dünya İthalat Göstergeleri'!$A:$M,10,0)</f>
        <v>4.7797529664341849E-4</v>
      </c>
      <c r="M176" s="75">
        <v>-36</v>
      </c>
      <c r="N176" s="75">
        <v>8303</v>
      </c>
      <c r="O176" s="75" t="s">
        <v>253</v>
      </c>
      <c r="P176" s="75">
        <v>0</v>
      </c>
      <c r="T176" s="73"/>
    </row>
    <row r="177" spans="1:20" x14ac:dyDescent="0.3">
      <c r="A177" s="76" t="s">
        <v>188</v>
      </c>
      <c r="B177" s="77"/>
      <c r="C177" s="77"/>
      <c r="D177" s="77">
        <f t="shared" si="2"/>
        <v>0</v>
      </c>
      <c r="E177" s="77"/>
      <c r="F177" s="77"/>
      <c r="G177" s="77"/>
      <c r="H177" s="77"/>
      <c r="I177" s="77"/>
      <c r="J177" s="77"/>
      <c r="K177" s="77">
        <v>176</v>
      </c>
      <c r="L177" s="77">
        <f>VLOOKUP('3-Türkiye İhracat Göstergeleri'!$A:$A,'4-Dünya İthalat Göstergeleri'!$A:$M,10,0)</f>
        <v>3.983127472028487E-4</v>
      </c>
      <c r="M177" s="77">
        <v>34</v>
      </c>
      <c r="N177" s="77">
        <v>6911</v>
      </c>
      <c r="O177" s="77">
        <v>1</v>
      </c>
      <c r="P177" s="77">
        <v>5</v>
      </c>
      <c r="T177" s="73"/>
    </row>
    <row r="178" spans="1:20" x14ac:dyDescent="0.3">
      <c r="A178" s="74" t="s">
        <v>189</v>
      </c>
      <c r="B178" s="75"/>
      <c r="C178" s="75"/>
      <c r="D178" s="75">
        <f t="shared" si="2"/>
        <v>0</v>
      </c>
      <c r="E178" s="75"/>
      <c r="F178" s="75"/>
      <c r="G178" s="75"/>
      <c r="H178" s="75"/>
      <c r="I178" s="75"/>
      <c r="J178" s="75"/>
      <c r="K178" s="75">
        <v>177</v>
      </c>
      <c r="L178" s="75">
        <f>VLOOKUP('3-Türkiye İhracat Göstergeleri'!$A:$A,'4-Dünya İthalat Göstergeleri'!$A:$M,10,0)</f>
        <v>3.1865019776227901E-4</v>
      </c>
      <c r="M178" s="75">
        <v>-10</v>
      </c>
      <c r="N178" s="75">
        <v>1472</v>
      </c>
      <c r="O178" s="75" t="s">
        <v>253</v>
      </c>
      <c r="P178" s="75">
        <v>5</v>
      </c>
      <c r="T178" s="73"/>
    </row>
    <row r="179" spans="1:20" x14ac:dyDescent="0.3">
      <c r="A179" s="76" t="s">
        <v>191</v>
      </c>
      <c r="B179" s="77"/>
      <c r="C179" s="77"/>
      <c r="D179" s="77">
        <f t="shared" si="2"/>
        <v>0</v>
      </c>
      <c r="E179" s="77"/>
      <c r="F179" s="77"/>
      <c r="G179" s="77"/>
      <c r="H179" s="77"/>
      <c r="I179" s="77"/>
      <c r="J179" s="77"/>
      <c r="K179" s="77">
        <v>178</v>
      </c>
      <c r="L179" s="77">
        <f>VLOOKUP('3-Türkiye İhracat Göstergeleri'!$A:$A,'4-Dünya İthalat Göstergeleri'!$A:$M,10,0)</f>
        <v>2.3898764832170925E-4</v>
      </c>
      <c r="M179" s="77">
        <v>-52</v>
      </c>
      <c r="N179" s="77">
        <v>5818</v>
      </c>
      <c r="O179" s="77" t="s">
        <v>253</v>
      </c>
      <c r="P179" s="77">
        <v>20</v>
      </c>
      <c r="T179" s="73"/>
    </row>
    <row r="180" spans="1:20" x14ac:dyDescent="0.3">
      <c r="A180" s="74" t="s">
        <v>192</v>
      </c>
      <c r="B180" s="75"/>
      <c r="C180" s="75"/>
      <c r="D180" s="75">
        <f t="shared" si="2"/>
        <v>0</v>
      </c>
      <c r="E180" s="75"/>
      <c r="F180" s="75"/>
      <c r="G180" s="75"/>
      <c r="H180" s="75"/>
      <c r="I180" s="75"/>
      <c r="J180" s="75"/>
      <c r="K180" s="75">
        <v>179</v>
      </c>
      <c r="L180" s="75">
        <f>VLOOKUP('3-Türkiye İhracat Göstergeleri'!$A:$A,'4-Dünya İthalat Göstergeleri'!$A:$M,10,0)</f>
        <v>2.3898764832170925E-4</v>
      </c>
      <c r="M180" s="75">
        <v>-43</v>
      </c>
      <c r="N180" s="75">
        <v>2924</v>
      </c>
      <c r="O180" s="75">
        <v>1</v>
      </c>
      <c r="P180" s="75">
        <v>0</v>
      </c>
      <c r="T180" s="73"/>
    </row>
    <row r="181" spans="1:20" x14ac:dyDescent="0.3">
      <c r="A181" s="76" t="s">
        <v>190</v>
      </c>
      <c r="B181" s="77"/>
      <c r="C181" s="77"/>
      <c r="D181" s="77">
        <f t="shared" si="2"/>
        <v>0</v>
      </c>
      <c r="E181" s="77"/>
      <c r="F181" s="77"/>
      <c r="G181" s="77"/>
      <c r="H181" s="77"/>
      <c r="I181" s="77"/>
      <c r="J181" s="77"/>
      <c r="K181" s="77">
        <v>180</v>
      </c>
      <c r="L181" s="77">
        <f>VLOOKUP('3-Türkiye İhracat Göstergeleri'!$A:$A,'4-Dünya İthalat Göstergeleri'!$A:$M,10,0)</f>
        <v>2.3898764832170925E-4</v>
      </c>
      <c r="M181" s="77">
        <v>-51</v>
      </c>
      <c r="N181" s="77">
        <v>5608</v>
      </c>
      <c r="O181" s="77">
        <v>1</v>
      </c>
      <c r="P181" s="77">
        <v>10</v>
      </c>
      <c r="T181" s="73"/>
    </row>
    <row r="182" spans="1:20" x14ac:dyDescent="0.3">
      <c r="A182" s="74" t="s">
        <v>196</v>
      </c>
      <c r="B182" s="75"/>
      <c r="C182" s="75"/>
      <c r="D182" s="75">
        <f t="shared" si="2"/>
        <v>0</v>
      </c>
      <c r="E182" s="75"/>
      <c r="F182" s="75"/>
      <c r="G182" s="75"/>
      <c r="H182" s="75"/>
      <c r="I182" s="75"/>
      <c r="J182" s="75"/>
      <c r="K182" s="75">
        <v>181</v>
      </c>
      <c r="L182" s="75">
        <f>VLOOKUP('3-Türkiye İhracat Göstergeleri'!$A:$A,'4-Dünya İthalat Göstergeleri'!$A:$M,10,0)</f>
        <v>1.5932509888113951E-4</v>
      </c>
      <c r="M182" s="75">
        <v>17</v>
      </c>
      <c r="N182" s="75">
        <v>4394</v>
      </c>
      <c r="O182" s="75">
        <v>1</v>
      </c>
      <c r="P182" s="75">
        <v>7</v>
      </c>
      <c r="T182" s="73"/>
    </row>
    <row r="183" spans="1:20" x14ac:dyDescent="0.3">
      <c r="A183" s="76" t="s">
        <v>195</v>
      </c>
      <c r="B183" s="77"/>
      <c r="C183" s="77"/>
      <c r="D183" s="77">
        <f t="shared" si="2"/>
        <v>0</v>
      </c>
      <c r="E183" s="77"/>
      <c r="F183" s="77"/>
      <c r="G183" s="77"/>
      <c r="H183" s="77"/>
      <c r="I183" s="77"/>
      <c r="J183" s="77"/>
      <c r="K183" s="77">
        <v>183</v>
      </c>
      <c r="L183" s="77">
        <f>VLOOKUP('3-Türkiye İhracat Göstergeleri'!$A:$A,'4-Dünya İthalat Göstergeleri'!$A:$M,10,0)</f>
        <v>1.5932509888113951E-4</v>
      </c>
      <c r="M183" s="77"/>
      <c r="N183" s="77">
        <v>3388</v>
      </c>
      <c r="O183" s="77">
        <v>1</v>
      </c>
      <c r="P183" s="77"/>
      <c r="T183" s="73"/>
    </row>
    <row r="184" spans="1:20" x14ac:dyDescent="0.3">
      <c r="A184" s="74" t="s">
        <v>194</v>
      </c>
      <c r="B184" s="75"/>
      <c r="C184" s="75"/>
      <c r="D184" s="75">
        <f t="shared" si="2"/>
        <v>0</v>
      </c>
      <c r="E184" s="75"/>
      <c r="F184" s="75"/>
      <c r="G184" s="75"/>
      <c r="H184" s="75"/>
      <c r="I184" s="75"/>
      <c r="J184" s="75"/>
      <c r="K184" s="75">
        <v>182</v>
      </c>
      <c r="L184" s="75">
        <f>VLOOKUP('3-Türkiye İhracat Göstergeleri'!$A:$A,'4-Dünya İthalat Göstergeleri'!$A:$M,10,0)</f>
        <v>1.5932509888113951E-4</v>
      </c>
      <c r="M184" s="75"/>
      <c r="N184" s="75"/>
      <c r="O184" s="75">
        <v>1</v>
      </c>
      <c r="P184" s="75">
        <v>0</v>
      </c>
      <c r="T184" s="73"/>
    </row>
    <row r="185" spans="1:20" x14ac:dyDescent="0.3">
      <c r="A185" s="76" t="s">
        <v>193</v>
      </c>
      <c r="B185" s="77"/>
      <c r="C185" s="77"/>
      <c r="D185" s="77">
        <f t="shared" si="2"/>
        <v>0</v>
      </c>
      <c r="E185" s="77"/>
      <c r="F185" s="77"/>
      <c r="G185" s="77"/>
      <c r="H185" s="77"/>
      <c r="I185" s="77"/>
      <c r="J185" s="77"/>
      <c r="K185" s="77">
        <v>184</v>
      </c>
      <c r="L185" s="77">
        <f>VLOOKUP('3-Türkiye İhracat Göstergeleri'!$A:$A,'4-Dünya İthalat Göstergeleri'!$A:$M,10,0)</f>
        <v>1.5932509888113951E-4</v>
      </c>
      <c r="M185" s="77"/>
      <c r="N185" s="77">
        <v>4802</v>
      </c>
      <c r="O185" s="77">
        <v>1</v>
      </c>
      <c r="P185" s="77">
        <v>4</v>
      </c>
      <c r="T185" s="73"/>
    </row>
    <row r="186" spans="1:20" x14ac:dyDescent="0.3">
      <c r="A186" s="74" t="s">
        <v>200</v>
      </c>
      <c r="B186" s="75"/>
      <c r="C186" s="75"/>
      <c r="D186" s="75">
        <f t="shared" si="2"/>
        <v>0</v>
      </c>
      <c r="E186" s="75"/>
      <c r="F186" s="75"/>
      <c r="G186" s="75"/>
      <c r="H186" s="75"/>
      <c r="I186" s="75"/>
      <c r="J186" s="75"/>
      <c r="K186" s="75">
        <v>185</v>
      </c>
      <c r="L186" s="75">
        <f>VLOOKUP('3-Türkiye İhracat Göstergeleri'!$A:$A,'4-Dünya İthalat Göstergeleri'!$A:$M,10,0)</f>
        <v>7.9662549440569753E-5</v>
      </c>
      <c r="M186" s="75">
        <v>-13</v>
      </c>
      <c r="N186" s="75">
        <v>2067</v>
      </c>
      <c r="O186" s="75">
        <v>1</v>
      </c>
      <c r="P186" s="75">
        <v>45783</v>
      </c>
      <c r="T186" s="73"/>
    </row>
    <row r="187" spans="1:20" x14ac:dyDescent="0.3">
      <c r="A187" s="76" t="s">
        <v>198</v>
      </c>
      <c r="B187" s="77"/>
      <c r="C187" s="77"/>
      <c r="D187" s="77">
        <f t="shared" si="2"/>
        <v>0</v>
      </c>
      <c r="E187" s="77"/>
      <c r="F187" s="77"/>
      <c r="G187" s="77"/>
      <c r="H187" s="77"/>
      <c r="I187" s="77"/>
      <c r="J187" s="77"/>
      <c r="K187" s="77">
        <v>186</v>
      </c>
      <c r="L187" s="77">
        <f>VLOOKUP('3-Türkiye İhracat Göstergeleri'!$A:$A,'4-Dünya İthalat Göstergeleri'!$A:$M,10,0)</f>
        <v>7.9662549440569753E-5</v>
      </c>
      <c r="M187" s="77">
        <v>-26</v>
      </c>
      <c r="N187" s="77">
        <v>9619</v>
      </c>
      <c r="O187" s="77">
        <v>1</v>
      </c>
      <c r="P187" s="77">
        <v>30</v>
      </c>
      <c r="T187" s="73"/>
    </row>
    <row r="188" spans="1:20" x14ac:dyDescent="0.3">
      <c r="A188" s="74" t="s">
        <v>197</v>
      </c>
      <c r="B188" s="75"/>
      <c r="C188" s="75"/>
      <c r="D188" s="75">
        <f t="shared" si="2"/>
        <v>0</v>
      </c>
      <c r="E188" s="75"/>
      <c r="F188" s="75"/>
      <c r="G188" s="75"/>
      <c r="H188" s="75"/>
      <c r="I188" s="75"/>
      <c r="J188" s="75"/>
      <c r="K188" s="75">
        <v>187</v>
      </c>
      <c r="L188" s="75">
        <f>VLOOKUP('3-Türkiye İhracat Göstergeleri'!$A:$A,'4-Dünya İthalat Göstergeleri'!$A:$M,10,0)</f>
        <v>7.9662549440569753E-5</v>
      </c>
      <c r="M188" s="75">
        <v>-7</v>
      </c>
      <c r="N188" s="75">
        <v>4060</v>
      </c>
      <c r="O188" s="75">
        <v>1</v>
      </c>
      <c r="P188" s="75">
        <v>5</v>
      </c>
      <c r="T188" s="73"/>
    </row>
    <row r="189" spans="1:20" x14ac:dyDescent="0.3">
      <c r="A189" s="80" t="s">
        <v>199</v>
      </c>
      <c r="B189" s="81"/>
      <c r="C189" s="81"/>
      <c r="D189" s="81">
        <f t="shared" si="2"/>
        <v>0</v>
      </c>
      <c r="E189" s="81"/>
      <c r="F189" s="81"/>
      <c r="G189" s="81"/>
      <c r="H189" s="81"/>
      <c r="I189" s="81"/>
      <c r="J189" s="81"/>
      <c r="K189" s="81">
        <v>188</v>
      </c>
      <c r="L189" s="81">
        <f>VLOOKUP('3-Türkiye İhracat Göstergeleri'!$A:$A,'4-Dünya İthalat Göstergeleri'!$A:$M,10,0)</f>
        <v>7.9662549440569753E-5</v>
      </c>
      <c r="M189" s="81"/>
      <c r="N189" s="81">
        <v>4128</v>
      </c>
      <c r="O189" s="81">
        <v>1</v>
      </c>
      <c r="P189" s="81">
        <v>5</v>
      </c>
      <c r="Q189" s="82"/>
      <c r="R189" s="82"/>
      <c r="S189" s="82"/>
      <c r="T189" s="83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23B5-9C23-4924-A1F3-912DB2E4F503}">
  <sheetPr>
    <tabColor theme="6" tint="-0.249977111117893"/>
  </sheetPr>
  <dimension ref="A1:P190"/>
  <sheetViews>
    <sheetView showGridLines="0" workbookViewId="0">
      <selection activeCell="J3" sqref="J3"/>
    </sheetView>
  </sheetViews>
  <sheetFormatPr defaultRowHeight="14.4" x14ac:dyDescent="0.3"/>
  <cols>
    <col min="1" max="1" width="35.5546875" style="2" bestFit="1" customWidth="1"/>
    <col min="2" max="2" width="25.33203125" style="2" bestFit="1" customWidth="1"/>
    <col min="3" max="3" width="24" style="2" bestFit="1" customWidth="1"/>
    <col min="4" max="4" width="17.33203125" style="2" bestFit="1" customWidth="1"/>
    <col min="5" max="5" width="13" style="2" bestFit="1" customWidth="1"/>
    <col min="6" max="6" width="13.77734375" style="2" bestFit="1" customWidth="1"/>
    <col min="7" max="7" width="30.44140625" style="2" bestFit="1" customWidth="1"/>
    <col min="8" max="8" width="32.33203125" style="2" bestFit="1" customWidth="1"/>
    <col min="9" max="9" width="30.44140625" style="2" bestFit="1" customWidth="1"/>
    <col min="10" max="10" width="17.109375" style="2" bestFit="1" customWidth="1"/>
    <col min="11" max="11" width="28.21875" style="2" bestFit="1" customWidth="1"/>
    <col min="12" max="12" width="23.33203125" style="2" bestFit="1" customWidth="1"/>
    <col min="13" max="13" width="33.44140625" style="2" bestFit="1" customWidth="1"/>
    <col min="14" max="16384" width="8.88671875" style="2"/>
  </cols>
  <sheetData>
    <row r="1" spans="1:16" x14ac:dyDescent="0.3">
      <c r="A1" s="22" t="s">
        <v>6</v>
      </c>
      <c r="B1" s="23" t="s">
        <v>227</v>
      </c>
      <c r="C1" s="23" t="s">
        <v>283</v>
      </c>
      <c r="D1" s="23" t="s">
        <v>230</v>
      </c>
      <c r="E1" s="23" t="s">
        <v>284</v>
      </c>
      <c r="F1" s="23" t="s">
        <v>232</v>
      </c>
      <c r="G1" s="23" t="s">
        <v>285</v>
      </c>
      <c r="H1" s="23" t="s">
        <v>286</v>
      </c>
      <c r="I1" s="23" t="s">
        <v>287</v>
      </c>
      <c r="J1" s="23" t="s">
        <v>288</v>
      </c>
      <c r="K1" s="23" t="s">
        <v>289</v>
      </c>
      <c r="L1" s="23" t="s">
        <v>290</v>
      </c>
      <c r="M1" s="23" t="s">
        <v>291</v>
      </c>
      <c r="P1" s="24"/>
    </row>
    <row r="2" spans="1:16" x14ac:dyDescent="0.3">
      <c r="A2" s="34" t="s">
        <v>12</v>
      </c>
      <c r="B2" s="35">
        <v>1255295</v>
      </c>
      <c r="C2" s="29">
        <v>-173077</v>
      </c>
      <c r="D2" s="35">
        <v>0</v>
      </c>
      <c r="E2" s="35" t="s">
        <v>292</v>
      </c>
      <c r="F2" s="35"/>
      <c r="G2" s="35">
        <v>2</v>
      </c>
      <c r="H2" s="35"/>
      <c r="I2" s="35">
        <v>-23</v>
      </c>
      <c r="J2" s="35">
        <v>100</v>
      </c>
      <c r="K2" s="35">
        <v>6357</v>
      </c>
      <c r="L2" s="35" t="s">
        <v>278</v>
      </c>
      <c r="M2" s="35"/>
      <c r="P2" s="24"/>
    </row>
    <row r="3" spans="1:16" x14ac:dyDescent="0.3">
      <c r="A3" s="8" t="s">
        <v>13</v>
      </c>
      <c r="B3" s="27">
        <v>375485</v>
      </c>
      <c r="C3" s="28">
        <v>-347254</v>
      </c>
      <c r="D3" s="30">
        <v>145199</v>
      </c>
      <c r="E3" s="30" t="s">
        <v>242</v>
      </c>
      <c r="F3" s="30">
        <v>2586</v>
      </c>
      <c r="G3" s="27">
        <v>9</v>
      </c>
      <c r="H3" s="27">
        <v>5</v>
      </c>
      <c r="I3" s="27">
        <v>-31</v>
      </c>
      <c r="J3" s="27">
        <v>29.912092376692328</v>
      </c>
      <c r="K3" s="27">
        <v>11636</v>
      </c>
      <c r="L3" s="27" t="s">
        <v>281</v>
      </c>
      <c r="M3" s="27" t="s">
        <v>255</v>
      </c>
      <c r="P3" s="24"/>
    </row>
    <row r="4" spans="1:16" x14ac:dyDescent="0.3">
      <c r="A4" s="6" t="s">
        <v>14</v>
      </c>
      <c r="B4" s="25">
        <v>64752</v>
      </c>
      <c r="C4" s="29">
        <v>-18592</v>
      </c>
      <c r="D4" s="36">
        <v>19973</v>
      </c>
      <c r="E4" s="36" t="s">
        <v>242</v>
      </c>
      <c r="F4" s="36">
        <v>3242</v>
      </c>
      <c r="G4" s="25">
        <v>2</v>
      </c>
      <c r="H4" s="25">
        <v>-4</v>
      </c>
      <c r="I4" s="25">
        <v>-7</v>
      </c>
      <c r="J4" s="25">
        <v>5.1583094013757718</v>
      </c>
      <c r="K4" s="25">
        <v>1593</v>
      </c>
      <c r="L4" s="25" t="s">
        <v>244</v>
      </c>
      <c r="M4" s="25">
        <v>45506</v>
      </c>
      <c r="P4" s="24"/>
    </row>
    <row r="5" spans="1:16" x14ac:dyDescent="0.3">
      <c r="A5" s="8" t="s">
        <v>15</v>
      </c>
      <c r="B5" s="27">
        <v>42385</v>
      </c>
      <c r="C5" s="28">
        <v>-36225</v>
      </c>
      <c r="D5" s="27">
        <v>14507</v>
      </c>
      <c r="E5" s="27" t="s">
        <v>242</v>
      </c>
      <c r="F5" s="27">
        <v>2922</v>
      </c>
      <c r="G5" s="27">
        <v>6</v>
      </c>
      <c r="H5" s="27">
        <v>6</v>
      </c>
      <c r="I5" s="27">
        <v>-35</v>
      </c>
      <c r="J5" s="27">
        <v>3.3764971580385486</v>
      </c>
      <c r="K5" s="27">
        <v>7399</v>
      </c>
      <c r="L5" s="27" t="s">
        <v>293</v>
      </c>
      <c r="M5" s="27" t="s">
        <v>246</v>
      </c>
      <c r="P5" s="24"/>
    </row>
    <row r="6" spans="1:16" x14ac:dyDescent="0.3">
      <c r="A6" s="6" t="s">
        <v>16</v>
      </c>
      <c r="B6" s="25">
        <v>39121</v>
      </c>
      <c r="C6" s="29">
        <v>-33169</v>
      </c>
      <c r="D6" s="25">
        <v>9206</v>
      </c>
      <c r="E6" s="25" t="s">
        <v>242</v>
      </c>
      <c r="F6" s="25">
        <v>4250</v>
      </c>
      <c r="G6" s="25">
        <v>1</v>
      </c>
      <c r="H6" s="25">
        <v>-6</v>
      </c>
      <c r="I6" s="25">
        <v>-25</v>
      </c>
      <c r="J6" s="25">
        <v>3.1164785966645292</v>
      </c>
      <c r="K6" s="25">
        <v>1693</v>
      </c>
      <c r="L6" s="25" t="s">
        <v>251</v>
      </c>
      <c r="M6" s="25">
        <v>45506</v>
      </c>
      <c r="P6" s="24"/>
    </row>
    <row r="7" spans="1:16" x14ac:dyDescent="0.3">
      <c r="A7" s="8" t="s">
        <v>17</v>
      </c>
      <c r="B7" s="27">
        <v>36784</v>
      </c>
      <c r="C7" s="28">
        <v>-9416</v>
      </c>
      <c r="D7" s="27">
        <v>10392</v>
      </c>
      <c r="E7" s="27" t="s">
        <v>242</v>
      </c>
      <c r="F7" s="27">
        <v>3540</v>
      </c>
      <c r="G7" s="27">
        <v>1</v>
      </c>
      <c r="H7" s="27">
        <v>-3</v>
      </c>
      <c r="I7" s="27">
        <v>-22</v>
      </c>
      <c r="J7" s="27">
        <v>2.9303072186219175</v>
      </c>
      <c r="K7" s="27">
        <v>2333</v>
      </c>
      <c r="L7" s="27" t="s">
        <v>294</v>
      </c>
      <c r="M7" s="27">
        <v>45506</v>
      </c>
      <c r="P7" s="24"/>
    </row>
    <row r="8" spans="1:16" x14ac:dyDescent="0.3">
      <c r="A8" s="6" t="s">
        <v>18</v>
      </c>
      <c r="B8" s="25">
        <v>36319</v>
      </c>
      <c r="C8" s="29">
        <v>-34346</v>
      </c>
      <c r="D8" s="36">
        <v>13523</v>
      </c>
      <c r="E8" s="36" t="s">
        <v>242</v>
      </c>
      <c r="F8" s="36">
        <v>2686</v>
      </c>
      <c r="G8" s="25">
        <v>4</v>
      </c>
      <c r="H8" s="25">
        <v>1</v>
      </c>
      <c r="I8" s="25">
        <v>-9</v>
      </c>
      <c r="J8" s="25">
        <v>2.8932641331320523</v>
      </c>
      <c r="K8" s="25">
        <v>1926</v>
      </c>
      <c r="L8" s="25" t="s">
        <v>250</v>
      </c>
      <c r="M8" s="25">
        <v>45506</v>
      </c>
      <c r="P8" s="24"/>
    </row>
    <row r="9" spans="1:16" x14ac:dyDescent="0.3">
      <c r="A9" s="8" t="s">
        <v>19</v>
      </c>
      <c r="B9" s="27">
        <v>35567</v>
      </c>
      <c r="C9" s="27">
        <v>496</v>
      </c>
      <c r="D9" s="27">
        <v>0</v>
      </c>
      <c r="E9" s="27" t="s">
        <v>292</v>
      </c>
      <c r="F9" s="27"/>
      <c r="G9" s="27">
        <v>10</v>
      </c>
      <c r="H9" s="27"/>
      <c r="I9" s="27">
        <v>-36</v>
      </c>
      <c r="J9" s="27">
        <v>2.8333578959527443</v>
      </c>
      <c r="K9" s="27">
        <v>1944</v>
      </c>
      <c r="L9" s="27" t="s">
        <v>251</v>
      </c>
      <c r="M9" s="27">
        <v>45506</v>
      </c>
      <c r="P9" s="24"/>
    </row>
    <row r="10" spans="1:16" x14ac:dyDescent="0.3">
      <c r="A10" s="6" t="s">
        <v>20</v>
      </c>
      <c r="B10" s="25">
        <v>33835</v>
      </c>
      <c r="C10" s="25">
        <v>33325</v>
      </c>
      <c r="D10" s="25">
        <v>10990</v>
      </c>
      <c r="E10" s="25" t="s">
        <v>242</v>
      </c>
      <c r="F10" s="25">
        <v>3079</v>
      </c>
      <c r="G10" s="25">
        <v>-5</v>
      </c>
      <c r="H10" s="25"/>
      <c r="I10" s="25">
        <v>-24</v>
      </c>
      <c r="J10" s="25">
        <v>2.6953823603216773</v>
      </c>
      <c r="K10" s="25">
        <v>2436</v>
      </c>
      <c r="L10" s="25" t="s">
        <v>244</v>
      </c>
      <c r="M10" s="25">
        <v>45506</v>
      </c>
      <c r="P10" s="24"/>
    </row>
    <row r="11" spans="1:16" x14ac:dyDescent="0.3">
      <c r="A11" s="8" t="s">
        <v>21</v>
      </c>
      <c r="B11" s="27">
        <v>33413</v>
      </c>
      <c r="C11" s="28">
        <v>-28089</v>
      </c>
      <c r="D11" s="27">
        <v>12155</v>
      </c>
      <c r="E11" s="27" t="s">
        <v>242</v>
      </c>
      <c r="F11" s="27">
        <v>2749</v>
      </c>
      <c r="G11" s="27">
        <v>1</v>
      </c>
      <c r="H11" s="27">
        <v>1</v>
      </c>
      <c r="I11" s="27">
        <v>-9</v>
      </c>
      <c r="J11" s="27">
        <v>2.6617647644577569</v>
      </c>
      <c r="K11" s="27">
        <v>2168</v>
      </c>
      <c r="L11" s="27" t="s">
        <v>277</v>
      </c>
      <c r="M11" s="27">
        <v>45507</v>
      </c>
      <c r="P11" s="24"/>
    </row>
    <row r="12" spans="1:16" x14ac:dyDescent="0.3">
      <c r="A12" s="6" t="s">
        <v>22</v>
      </c>
      <c r="B12" s="25">
        <v>29303</v>
      </c>
      <c r="C12" s="29">
        <v>-15740</v>
      </c>
      <c r="D12" s="26">
        <v>8749</v>
      </c>
      <c r="E12" s="26" t="s">
        <v>242</v>
      </c>
      <c r="F12" s="26">
        <v>3349</v>
      </c>
      <c r="G12" s="25">
        <v>-4</v>
      </c>
      <c r="H12" s="25">
        <v>-13</v>
      </c>
      <c r="I12" s="25">
        <v>-2</v>
      </c>
      <c r="J12" s="25">
        <v>2.3343516862570151</v>
      </c>
      <c r="K12" s="25">
        <v>3793</v>
      </c>
      <c r="L12" s="25" t="s">
        <v>243</v>
      </c>
      <c r="M12" s="25">
        <v>45353</v>
      </c>
      <c r="P12" s="24"/>
    </row>
    <row r="13" spans="1:16" x14ac:dyDescent="0.3">
      <c r="A13" s="8" t="s">
        <v>23</v>
      </c>
      <c r="B13" s="27">
        <v>29244</v>
      </c>
      <c r="C13" s="27">
        <v>18076</v>
      </c>
      <c r="D13" s="27">
        <v>0</v>
      </c>
      <c r="E13" s="27" t="s">
        <v>292</v>
      </c>
      <c r="F13" s="27"/>
      <c r="G13" s="27">
        <v>0</v>
      </c>
      <c r="H13" s="27"/>
      <c r="I13" s="27">
        <v>-28</v>
      </c>
      <c r="J13" s="27">
        <v>2.3296515958400219</v>
      </c>
      <c r="K13" s="27">
        <v>5451</v>
      </c>
      <c r="L13" s="27" t="s">
        <v>295</v>
      </c>
      <c r="M13" s="27">
        <v>45506</v>
      </c>
      <c r="P13" s="24"/>
    </row>
    <row r="14" spans="1:16" x14ac:dyDescent="0.3">
      <c r="A14" s="6" t="s">
        <v>24</v>
      </c>
      <c r="B14" s="25">
        <v>23687</v>
      </c>
      <c r="C14" s="29">
        <v>-23230</v>
      </c>
      <c r="D14" s="25">
        <v>15119</v>
      </c>
      <c r="E14" s="25" t="s">
        <v>242</v>
      </c>
      <c r="F14" s="25">
        <v>1567</v>
      </c>
      <c r="G14" s="25">
        <v>-3</v>
      </c>
      <c r="H14" s="25">
        <v>2</v>
      </c>
      <c r="I14" s="25">
        <v>-18</v>
      </c>
      <c r="J14" s="25">
        <v>1.8869668085987754</v>
      </c>
      <c r="K14" s="25">
        <v>2083</v>
      </c>
      <c r="L14" s="25" t="s">
        <v>276</v>
      </c>
      <c r="M14" s="25">
        <v>45300</v>
      </c>
      <c r="P14" s="24"/>
    </row>
    <row r="15" spans="1:16" x14ac:dyDescent="0.3">
      <c r="A15" s="8" t="s">
        <v>25</v>
      </c>
      <c r="B15" s="27">
        <v>21894</v>
      </c>
      <c r="C15" s="27">
        <v>24053</v>
      </c>
      <c r="D15" s="30">
        <v>5850</v>
      </c>
      <c r="E15" s="30" t="s">
        <v>242</v>
      </c>
      <c r="F15" s="30">
        <v>3743</v>
      </c>
      <c r="G15" s="27">
        <v>72</v>
      </c>
      <c r="H15" s="27">
        <v>65</v>
      </c>
      <c r="I15" s="27">
        <v>-61</v>
      </c>
      <c r="J15" s="27">
        <v>1.7441318574518341</v>
      </c>
      <c r="K15" s="27">
        <v>6863</v>
      </c>
      <c r="L15" s="27" t="s">
        <v>296</v>
      </c>
      <c r="M15" s="27">
        <v>45506</v>
      </c>
      <c r="P15" s="24"/>
    </row>
    <row r="16" spans="1:16" x14ac:dyDescent="0.3">
      <c r="A16" s="6" t="s">
        <v>26</v>
      </c>
      <c r="B16" s="25">
        <v>20801</v>
      </c>
      <c r="C16" s="29">
        <v>-15890</v>
      </c>
      <c r="D16" s="26">
        <v>11721</v>
      </c>
      <c r="E16" s="26" t="s">
        <v>242</v>
      </c>
      <c r="F16" s="26">
        <v>1775</v>
      </c>
      <c r="G16" s="25">
        <v>12</v>
      </c>
      <c r="H16" s="25">
        <v>15</v>
      </c>
      <c r="I16" s="25">
        <v>-34</v>
      </c>
      <c r="J16" s="25">
        <v>1.6570606909132912</v>
      </c>
      <c r="K16" s="25">
        <v>9645</v>
      </c>
      <c r="L16" s="25" t="s">
        <v>275</v>
      </c>
      <c r="M16" s="25">
        <v>45528</v>
      </c>
      <c r="P16" s="24"/>
    </row>
    <row r="17" spans="1:16" x14ac:dyDescent="0.3">
      <c r="A17" s="8" t="s">
        <v>27</v>
      </c>
      <c r="B17" s="27">
        <v>18060</v>
      </c>
      <c r="C17" s="28">
        <v>-17864</v>
      </c>
      <c r="D17" s="27">
        <v>70761</v>
      </c>
      <c r="E17" s="27" t="s">
        <v>297</v>
      </c>
      <c r="F17" s="27">
        <v>255</v>
      </c>
      <c r="G17" s="27">
        <v>-1</v>
      </c>
      <c r="H17" s="27">
        <v>-1</v>
      </c>
      <c r="I17" s="27">
        <v>-33</v>
      </c>
      <c r="J17" s="27">
        <v>1.4387056428966896</v>
      </c>
      <c r="K17" s="27">
        <v>11097</v>
      </c>
      <c r="L17" s="27" t="s">
        <v>298</v>
      </c>
      <c r="M17" s="27">
        <v>45325</v>
      </c>
      <c r="P17" s="24"/>
    </row>
    <row r="18" spans="1:16" x14ac:dyDescent="0.3">
      <c r="A18" s="6" t="s">
        <v>28</v>
      </c>
      <c r="B18" s="25">
        <v>18047</v>
      </c>
      <c r="C18" s="29">
        <v>-11185</v>
      </c>
      <c r="D18" s="26">
        <v>6911</v>
      </c>
      <c r="E18" s="26" t="s">
        <v>242</v>
      </c>
      <c r="F18" s="26">
        <v>2611</v>
      </c>
      <c r="G18" s="25">
        <v>1</v>
      </c>
      <c r="H18" s="25">
        <v>5</v>
      </c>
      <c r="I18" s="25">
        <v>6</v>
      </c>
      <c r="J18" s="25">
        <v>1.4376700297539622</v>
      </c>
      <c r="K18" s="25">
        <v>3518</v>
      </c>
      <c r="L18" s="25" t="s">
        <v>281</v>
      </c>
      <c r="M18" s="25">
        <v>45416</v>
      </c>
      <c r="P18" s="24"/>
    </row>
    <row r="19" spans="1:16" x14ac:dyDescent="0.3">
      <c r="A19" s="37" t="s">
        <v>29</v>
      </c>
      <c r="B19" s="38">
        <v>15887</v>
      </c>
      <c r="C19" s="28">
        <v>-14583</v>
      </c>
      <c r="D19" s="38">
        <v>0</v>
      </c>
      <c r="E19" s="38" t="s">
        <v>292</v>
      </c>
      <c r="F19" s="38"/>
      <c r="G19" s="38">
        <v>10</v>
      </c>
      <c r="H19" s="38">
        <v>16</v>
      </c>
      <c r="I19" s="38">
        <v>6</v>
      </c>
      <c r="J19" s="38">
        <v>1.2655989229623317</v>
      </c>
      <c r="K19" s="38">
        <v>3411</v>
      </c>
      <c r="L19" s="38" t="s">
        <v>299</v>
      </c>
      <c r="M19" s="38">
        <v>45390</v>
      </c>
      <c r="P19" s="24"/>
    </row>
    <row r="20" spans="1:16" x14ac:dyDescent="0.3">
      <c r="A20" s="6" t="s">
        <v>30</v>
      </c>
      <c r="B20" s="25">
        <v>15500</v>
      </c>
      <c r="C20" s="25">
        <v>60274</v>
      </c>
      <c r="D20" s="26">
        <v>5364</v>
      </c>
      <c r="E20" s="26" t="s">
        <v>242</v>
      </c>
      <c r="F20" s="26">
        <v>2890</v>
      </c>
      <c r="G20" s="25">
        <v>7</v>
      </c>
      <c r="H20" s="25">
        <v>8</v>
      </c>
      <c r="I20" s="25">
        <v>16</v>
      </c>
      <c r="J20" s="25">
        <v>1.234769516328831</v>
      </c>
      <c r="K20" s="25">
        <v>2812</v>
      </c>
      <c r="L20" s="25" t="s">
        <v>300</v>
      </c>
      <c r="M20" s="25">
        <v>45416</v>
      </c>
      <c r="P20" s="24"/>
    </row>
    <row r="21" spans="1:16" x14ac:dyDescent="0.3">
      <c r="A21" s="8" t="s">
        <v>31</v>
      </c>
      <c r="B21" s="27">
        <v>14430</v>
      </c>
      <c r="C21" s="28">
        <v>-12696</v>
      </c>
      <c r="D21" s="27">
        <v>4867</v>
      </c>
      <c r="E21" s="27" t="s">
        <v>242</v>
      </c>
      <c r="F21" s="27">
        <v>2965</v>
      </c>
      <c r="G21" s="27">
        <v>8</v>
      </c>
      <c r="H21" s="27">
        <v>10</v>
      </c>
      <c r="I21" s="27">
        <v>-24</v>
      </c>
      <c r="J21" s="27">
        <v>1.1495305884274214</v>
      </c>
      <c r="K21" s="27">
        <v>3901</v>
      </c>
      <c r="L21" s="27" t="s">
        <v>275</v>
      </c>
      <c r="M21" s="27">
        <v>45511</v>
      </c>
      <c r="P21" s="24"/>
    </row>
    <row r="22" spans="1:16" x14ac:dyDescent="0.3">
      <c r="A22" s="6" t="s">
        <v>32</v>
      </c>
      <c r="B22" s="25">
        <v>14314</v>
      </c>
      <c r="C22" s="29">
        <v>-7623</v>
      </c>
      <c r="D22" s="25">
        <v>9322</v>
      </c>
      <c r="E22" s="25" t="s">
        <v>242</v>
      </c>
      <c r="F22" s="25">
        <v>1536</v>
      </c>
      <c r="G22" s="25">
        <v>-4</v>
      </c>
      <c r="H22" s="25">
        <v>-3</v>
      </c>
      <c r="I22" s="25">
        <v>-24</v>
      </c>
      <c r="J22" s="25">
        <v>1.1402897326923154</v>
      </c>
      <c r="K22" s="25">
        <v>1699</v>
      </c>
      <c r="L22" s="25" t="s">
        <v>254</v>
      </c>
      <c r="M22" s="25">
        <v>45313</v>
      </c>
      <c r="P22" s="24"/>
    </row>
    <row r="23" spans="1:16" x14ac:dyDescent="0.3">
      <c r="A23" s="8" t="s">
        <v>33</v>
      </c>
      <c r="B23" s="27">
        <v>14022</v>
      </c>
      <c r="C23" s="28">
        <v>-13385</v>
      </c>
      <c r="D23" s="27">
        <v>5969</v>
      </c>
      <c r="E23" s="27" t="s">
        <v>242</v>
      </c>
      <c r="F23" s="27">
        <v>2349</v>
      </c>
      <c r="G23" s="27">
        <v>10</v>
      </c>
      <c r="H23" s="27">
        <v>7</v>
      </c>
      <c r="I23" s="27">
        <v>49</v>
      </c>
      <c r="J23" s="27">
        <v>1.1170282682556689</v>
      </c>
      <c r="K23" s="27">
        <v>1177</v>
      </c>
      <c r="L23" s="27" t="s">
        <v>280</v>
      </c>
      <c r="M23" s="27">
        <v>45396</v>
      </c>
      <c r="P23" s="24"/>
    </row>
    <row r="24" spans="1:16" x14ac:dyDescent="0.3">
      <c r="A24" s="6" t="s">
        <v>34</v>
      </c>
      <c r="B24" s="25">
        <v>13423</v>
      </c>
      <c r="C24" s="29">
        <v>-9166</v>
      </c>
      <c r="D24" s="36">
        <v>5142</v>
      </c>
      <c r="E24" s="36" t="s">
        <v>242</v>
      </c>
      <c r="F24" s="36">
        <v>2610</v>
      </c>
      <c r="G24" s="25">
        <v>4</v>
      </c>
      <c r="H24" s="25">
        <v>2</v>
      </c>
      <c r="I24" s="25">
        <v>-5</v>
      </c>
      <c r="J24" s="25">
        <v>1.0693104011407677</v>
      </c>
      <c r="K24" s="25">
        <v>5013</v>
      </c>
      <c r="L24" s="25" t="s">
        <v>269</v>
      </c>
      <c r="M24" s="25">
        <v>8</v>
      </c>
      <c r="P24" s="24"/>
    </row>
    <row r="25" spans="1:16" x14ac:dyDescent="0.3">
      <c r="A25" s="8" t="s">
        <v>35</v>
      </c>
      <c r="B25" s="27">
        <v>13274</v>
      </c>
      <c r="C25" s="28">
        <v>-11810</v>
      </c>
      <c r="D25" s="39">
        <v>5085</v>
      </c>
      <c r="E25" s="39" t="s">
        <v>242</v>
      </c>
      <c r="F25" s="39">
        <v>2610</v>
      </c>
      <c r="G25" s="27">
        <v>11</v>
      </c>
      <c r="H25" s="27">
        <v>9</v>
      </c>
      <c r="I25" s="27">
        <v>12</v>
      </c>
      <c r="J25" s="27">
        <v>1.0574406812741228</v>
      </c>
      <c r="K25" s="27">
        <v>2690</v>
      </c>
      <c r="L25" s="27" t="s">
        <v>245</v>
      </c>
      <c r="M25" s="27">
        <v>45389</v>
      </c>
      <c r="P25" s="24"/>
    </row>
    <row r="26" spans="1:16" x14ac:dyDescent="0.3">
      <c r="A26" s="6" t="s">
        <v>36</v>
      </c>
      <c r="B26" s="25">
        <v>11884</v>
      </c>
      <c r="C26" s="25">
        <v>38987</v>
      </c>
      <c r="D26" s="25">
        <v>4553</v>
      </c>
      <c r="E26" s="25" t="s">
        <v>242</v>
      </c>
      <c r="F26" s="25">
        <v>2610</v>
      </c>
      <c r="G26" s="25">
        <v>-6</v>
      </c>
      <c r="H26" s="25">
        <v>-9</v>
      </c>
      <c r="I26" s="25">
        <v>-28</v>
      </c>
      <c r="J26" s="25">
        <v>0.94670973755173093</v>
      </c>
      <c r="K26" s="25">
        <v>2492</v>
      </c>
      <c r="L26" s="25" t="s">
        <v>296</v>
      </c>
      <c r="M26" s="25">
        <v>45302</v>
      </c>
      <c r="P26" s="24"/>
    </row>
    <row r="27" spans="1:16" x14ac:dyDescent="0.3">
      <c r="A27" s="8" t="s">
        <v>37</v>
      </c>
      <c r="B27" s="27">
        <v>11132</v>
      </c>
      <c r="C27" s="28">
        <v>-8770</v>
      </c>
      <c r="D27" s="27">
        <v>4051</v>
      </c>
      <c r="E27" s="27" t="s">
        <v>242</v>
      </c>
      <c r="F27" s="27">
        <v>2748</v>
      </c>
      <c r="G27" s="27">
        <v>9</v>
      </c>
      <c r="H27" s="27">
        <v>2</v>
      </c>
      <c r="I27" s="27">
        <v>98</v>
      </c>
      <c r="J27" s="27">
        <v>0.88680350037242239</v>
      </c>
      <c r="K27" s="27">
        <v>8048</v>
      </c>
      <c r="L27" s="27" t="s">
        <v>252</v>
      </c>
      <c r="M27" s="27">
        <v>45369</v>
      </c>
      <c r="P27" s="24"/>
    </row>
    <row r="28" spans="1:16" x14ac:dyDescent="0.3">
      <c r="A28" s="6" t="s">
        <v>38</v>
      </c>
      <c r="B28" s="25">
        <v>10843</v>
      </c>
      <c r="C28" s="29">
        <v>-10550</v>
      </c>
      <c r="D28" s="25">
        <v>4829</v>
      </c>
      <c r="E28" s="25" t="s">
        <v>242</v>
      </c>
      <c r="F28" s="25">
        <v>2245</v>
      </c>
      <c r="G28" s="25">
        <v>-1</v>
      </c>
      <c r="H28" s="25">
        <v>-1</v>
      </c>
      <c r="I28" s="25">
        <v>-20</v>
      </c>
      <c r="J28" s="25">
        <v>0.86378102358409781</v>
      </c>
      <c r="K28" s="25">
        <v>12784</v>
      </c>
      <c r="L28" s="25" t="s">
        <v>262</v>
      </c>
      <c r="M28" s="25">
        <v>45325</v>
      </c>
      <c r="P28" s="24"/>
    </row>
    <row r="29" spans="1:16" x14ac:dyDescent="0.3">
      <c r="A29" s="8" t="s">
        <v>39</v>
      </c>
      <c r="B29" s="27">
        <v>9112</v>
      </c>
      <c r="C29" s="28">
        <v>-4992</v>
      </c>
      <c r="D29" s="39">
        <v>3430</v>
      </c>
      <c r="E29" s="39" t="s">
        <v>242</v>
      </c>
      <c r="F29" s="39">
        <v>2657</v>
      </c>
      <c r="G29" s="27">
        <v>17</v>
      </c>
      <c r="H29" s="27">
        <v>17</v>
      </c>
      <c r="I29" s="27">
        <v>-31</v>
      </c>
      <c r="J29" s="27">
        <v>0.72588515050247149</v>
      </c>
      <c r="K29" s="27">
        <v>5646</v>
      </c>
      <c r="L29" s="27" t="s">
        <v>264</v>
      </c>
      <c r="M29" s="27">
        <v>45506</v>
      </c>
      <c r="P29" s="24"/>
    </row>
    <row r="30" spans="1:16" x14ac:dyDescent="0.3">
      <c r="A30" s="6" t="s">
        <v>40</v>
      </c>
      <c r="B30" s="25">
        <v>8932</v>
      </c>
      <c r="C30" s="29">
        <v>-8783</v>
      </c>
      <c r="D30" s="25">
        <v>3413</v>
      </c>
      <c r="E30" s="25" t="s">
        <v>242</v>
      </c>
      <c r="F30" s="25">
        <v>2617</v>
      </c>
      <c r="G30" s="25">
        <v>17</v>
      </c>
      <c r="H30" s="25">
        <v>15</v>
      </c>
      <c r="I30" s="25">
        <v>-19</v>
      </c>
      <c r="J30" s="25">
        <v>0.71154589160316895</v>
      </c>
      <c r="K30" s="25">
        <v>2060</v>
      </c>
      <c r="L30" s="25" t="s">
        <v>252</v>
      </c>
      <c r="M30" s="25">
        <v>45539</v>
      </c>
      <c r="P30" s="24"/>
    </row>
    <row r="31" spans="1:16" x14ac:dyDescent="0.3">
      <c r="A31" s="8" t="s">
        <v>41</v>
      </c>
      <c r="B31" s="27">
        <v>8358</v>
      </c>
      <c r="C31" s="28">
        <v>-8358</v>
      </c>
      <c r="D31" s="27">
        <v>2756</v>
      </c>
      <c r="E31" s="27" t="s">
        <v>242</v>
      </c>
      <c r="F31" s="27">
        <v>3033</v>
      </c>
      <c r="G31" s="27">
        <v>7</v>
      </c>
      <c r="H31" s="27">
        <v>5</v>
      </c>
      <c r="I31" s="27">
        <v>-34</v>
      </c>
      <c r="J31" s="27">
        <v>0.66581958822428189</v>
      </c>
      <c r="K31" s="27">
        <v>5527</v>
      </c>
      <c r="L31" s="27" t="s">
        <v>252</v>
      </c>
      <c r="M31" s="27">
        <v>45528</v>
      </c>
      <c r="P31" s="24"/>
    </row>
    <row r="32" spans="1:16" x14ac:dyDescent="0.3">
      <c r="A32" s="6" t="s">
        <v>42</v>
      </c>
      <c r="B32" s="25">
        <v>8144</v>
      </c>
      <c r="C32" s="25">
        <v>1714</v>
      </c>
      <c r="D32" s="25">
        <v>3643</v>
      </c>
      <c r="E32" s="25" t="s">
        <v>242</v>
      </c>
      <c r="F32" s="25">
        <v>2236</v>
      </c>
      <c r="G32" s="25">
        <v>4</v>
      </c>
      <c r="H32" s="25">
        <v>10</v>
      </c>
      <c r="I32" s="25">
        <v>-38</v>
      </c>
      <c r="J32" s="25">
        <v>0.64877180264400003</v>
      </c>
      <c r="K32" s="25">
        <v>2697</v>
      </c>
      <c r="L32" s="25" t="s">
        <v>301</v>
      </c>
      <c r="M32" s="25">
        <v>45386</v>
      </c>
      <c r="P32" s="24"/>
    </row>
    <row r="33" spans="1:16" x14ac:dyDescent="0.3">
      <c r="A33" s="8" t="s">
        <v>43</v>
      </c>
      <c r="B33" s="27">
        <v>8055</v>
      </c>
      <c r="C33" s="28">
        <v>-6733</v>
      </c>
      <c r="D33" s="27">
        <v>3373</v>
      </c>
      <c r="E33" s="27" t="s">
        <v>242</v>
      </c>
      <c r="F33" s="27">
        <v>2388</v>
      </c>
      <c r="G33" s="27">
        <v>4</v>
      </c>
      <c r="H33" s="27">
        <v>8</v>
      </c>
      <c r="I33" s="27">
        <v>87</v>
      </c>
      <c r="J33" s="27">
        <v>0.64168183574378934</v>
      </c>
      <c r="K33" s="27">
        <v>2783</v>
      </c>
      <c r="L33" s="27" t="s">
        <v>302</v>
      </c>
      <c r="M33" s="27">
        <v>45359</v>
      </c>
      <c r="P33" s="24"/>
    </row>
    <row r="34" spans="1:16" x14ac:dyDescent="0.3">
      <c r="A34" s="6" t="s">
        <v>44</v>
      </c>
      <c r="B34" s="25">
        <v>7889</v>
      </c>
      <c r="C34" s="25">
        <v>209752</v>
      </c>
      <c r="D34" s="25">
        <v>3024</v>
      </c>
      <c r="E34" s="25" t="s">
        <v>242</v>
      </c>
      <c r="F34" s="25">
        <v>2609</v>
      </c>
      <c r="G34" s="25">
        <v>-14</v>
      </c>
      <c r="H34" s="25">
        <v>-17</v>
      </c>
      <c r="I34" s="25">
        <v>-33</v>
      </c>
      <c r="J34" s="25">
        <v>0.62845785253665465</v>
      </c>
      <c r="K34" s="25">
        <v>3664</v>
      </c>
      <c r="L34" s="25" t="s">
        <v>250</v>
      </c>
      <c r="M34" s="25">
        <v>45307</v>
      </c>
      <c r="P34" s="24"/>
    </row>
    <row r="35" spans="1:16" x14ac:dyDescent="0.3">
      <c r="A35" s="8" t="s">
        <v>45</v>
      </c>
      <c r="B35" s="27">
        <v>7694</v>
      </c>
      <c r="C35" s="28">
        <v>-7671</v>
      </c>
      <c r="D35" s="27">
        <v>2447</v>
      </c>
      <c r="E35" s="27" t="s">
        <v>242</v>
      </c>
      <c r="F35" s="27">
        <v>3144</v>
      </c>
      <c r="G35" s="27">
        <v>3</v>
      </c>
      <c r="H35" s="27">
        <v>-1</v>
      </c>
      <c r="I35" s="27">
        <v>-34</v>
      </c>
      <c r="J35" s="27">
        <v>0.61292365539574356</v>
      </c>
      <c r="K35" s="27">
        <v>14061</v>
      </c>
      <c r="L35" s="27" t="s">
        <v>261</v>
      </c>
      <c r="M35" s="27">
        <v>45474</v>
      </c>
      <c r="P35" s="24"/>
    </row>
    <row r="36" spans="1:16" x14ac:dyDescent="0.3">
      <c r="A36" s="6" t="s">
        <v>46</v>
      </c>
      <c r="B36" s="25">
        <v>6635</v>
      </c>
      <c r="C36" s="29">
        <v>-6491</v>
      </c>
      <c r="D36" s="25">
        <v>1529</v>
      </c>
      <c r="E36" s="25" t="s">
        <v>242</v>
      </c>
      <c r="F36" s="25">
        <v>4339</v>
      </c>
      <c r="G36" s="25">
        <v>-1</v>
      </c>
      <c r="H36" s="25">
        <v>-4</v>
      </c>
      <c r="I36" s="25">
        <v>-18</v>
      </c>
      <c r="J36" s="25">
        <v>0.52856101553818025</v>
      </c>
      <c r="K36" s="25">
        <v>1736</v>
      </c>
      <c r="L36" s="25" t="s">
        <v>272</v>
      </c>
      <c r="M36" s="25">
        <v>0</v>
      </c>
      <c r="P36" s="24"/>
    </row>
    <row r="37" spans="1:16" x14ac:dyDescent="0.3">
      <c r="A37" s="8" t="s">
        <v>47</v>
      </c>
      <c r="B37" s="27">
        <v>6549</v>
      </c>
      <c r="C37" s="27">
        <v>3268</v>
      </c>
      <c r="D37" s="27">
        <v>2198</v>
      </c>
      <c r="E37" s="27" t="s">
        <v>242</v>
      </c>
      <c r="F37" s="27">
        <v>2980</v>
      </c>
      <c r="G37" s="27">
        <v>29</v>
      </c>
      <c r="H37" s="27">
        <v>32</v>
      </c>
      <c r="I37" s="27">
        <v>120</v>
      </c>
      <c r="J37" s="27">
        <v>0.52171003628629131</v>
      </c>
      <c r="K37" s="27">
        <v>3239</v>
      </c>
      <c r="L37" s="27" t="s">
        <v>303</v>
      </c>
      <c r="M37" s="27">
        <v>45489</v>
      </c>
      <c r="P37" s="24"/>
    </row>
    <row r="38" spans="1:16" x14ac:dyDescent="0.3">
      <c r="A38" s="6" t="s">
        <v>48</v>
      </c>
      <c r="B38" s="25">
        <v>6353</v>
      </c>
      <c r="C38" s="25">
        <v>95711</v>
      </c>
      <c r="D38" s="25">
        <v>0</v>
      </c>
      <c r="E38" s="25" t="s">
        <v>292</v>
      </c>
      <c r="F38" s="25"/>
      <c r="G38" s="25">
        <v>6</v>
      </c>
      <c r="H38" s="25"/>
      <c r="I38" s="25">
        <v>-37</v>
      </c>
      <c r="J38" s="25">
        <v>0.50609617659593953</v>
      </c>
      <c r="K38" s="25">
        <v>6059</v>
      </c>
      <c r="L38" s="25" t="s">
        <v>304</v>
      </c>
      <c r="M38" s="25">
        <v>45488</v>
      </c>
      <c r="P38" s="24"/>
    </row>
    <row r="39" spans="1:16" x14ac:dyDescent="0.3">
      <c r="A39" s="8" t="s">
        <v>49</v>
      </c>
      <c r="B39" s="27">
        <v>5963</v>
      </c>
      <c r="C39" s="28">
        <v>-5811</v>
      </c>
      <c r="D39" s="27">
        <v>2260</v>
      </c>
      <c r="E39" s="27" t="s">
        <v>242</v>
      </c>
      <c r="F39" s="27">
        <v>2638</v>
      </c>
      <c r="G39" s="27">
        <v>-4</v>
      </c>
      <c r="H39" s="27">
        <v>-7</v>
      </c>
      <c r="I39" s="27">
        <v>-17</v>
      </c>
      <c r="J39" s="27">
        <v>0.47502778231411741</v>
      </c>
      <c r="K39" s="27">
        <v>9133</v>
      </c>
      <c r="L39" s="27" t="s">
        <v>302</v>
      </c>
      <c r="M39" s="27">
        <v>7</v>
      </c>
      <c r="P39" s="24"/>
    </row>
    <row r="40" spans="1:16" x14ac:dyDescent="0.3">
      <c r="A40" s="6" t="s">
        <v>50</v>
      </c>
      <c r="B40" s="25">
        <v>5844</v>
      </c>
      <c r="C40" s="25">
        <v>7308</v>
      </c>
      <c r="D40" s="36">
        <v>1323</v>
      </c>
      <c r="E40" s="36" t="s">
        <v>242</v>
      </c>
      <c r="F40" s="36">
        <v>4417</v>
      </c>
      <c r="G40" s="25">
        <v>1</v>
      </c>
      <c r="H40" s="25">
        <v>6</v>
      </c>
      <c r="I40" s="25">
        <v>-15</v>
      </c>
      <c r="J40" s="25">
        <v>0.46554793893068963</v>
      </c>
      <c r="K40" s="25">
        <v>1124</v>
      </c>
      <c r="L40" s="25" t="s">
        <v>270</v>
      </c>
      <c r="M40" s="25">
        <v>45506</v>
      </c>
      <c r="P40" s="24"/>
    </row>
    <row r="41" spans="1:16" x14ac:dyDescent="0.3">
      <c r="A41" s="8" t="s">
        <v>51</v>
      </c>
      <c r="B41" s="27">
        <v>5811</v>
      </c>
      <c r="C41" s="28">
        <v>-5649</v>
      </c>
      <c r="D41" s="39">
        <v>979</v>
      </c>
      <c r="E41" s="39" t="s">
        <v>242</v>
      </c>
      <c r="F41" s="39">
        <v>5936</v>
      </c>
      <c r="G41" s="27">
        <v>9</v>
      </c>
      <c r="H41" s="27">
        <v>8</v>
      </c>
      <c r="I41" s="27">
        <v>0</v>
      </c>
      <c r="J41" s="27">
        <v>0.46291907479915084</v>
      </c>
      <c r="K41" s="27">
        <v>3148</v>
      </c>
      <c r="L41" s="27" t="s">
        <v>295</v>
      </c>
      <c r="M41" s="27">
        <v>45506</v>
      </c>
      <c r="P41" s="24"/>
    </row>
    <row r="42" spans="1:16" x14ac:dyDescent="0.3">
      <c r="A42" s="6" t="s">
        <v>52</v>
      </c>
      <c r="B42" s="25">
        <v>5668</v>
      </c>
      <c r="C42" s="25">
        <v>99755</v>
      </c>
      <c r="D42" s="25">
        <v>0</v>
      </c>
      <c r="E42" s="25" t="s">
        <v>292</v>
      </c>
      <c r="F42" s="25"/>
      <c r="G42" s="25">
        <v>19</v>
      </c>
      <c r="H42" s="25"/>
      <c r="I42" s="25">
        <v>20</v>
      </c>
      <c r="J42" s="25">
        <v>0.45152733022914932</v>
      </c>
      <c r="K42" s="25">
        <v>3849</v>
      </c>
      <c r="L42" s="25" t="s">
        <v>263</v>
      </c>
      <c r="M42" s="25">
        <v>45416</v>
      </c>
      <c r="P42" s="24"/>
    </row>
    <row r="43" spans="1:16" x14ac:dyDescent="0.3">
      <c r="A43" s="37" t="s">
        <v>53</v>
      </c>
      <c r="B43" s="38">
        <v>5560</v>
      </c>
      <c r="C43" s="28">
        <v>-5560</v>
      </c>
      <c r="D43" s="38">
        <v>1494</v>
      </c>
      <c r="E43" s="38" t="s">
        <v>242</v>
      </c>
      <c r="F43" s="38">
        <v>3722</v>
      </c>
      <c r="G43" s="38">
        <v>2</v>
      </c>
      <c r="H43" s="38"/>
      <c r="I43" s="38">
        <v>83</v>
      </c>
      <c r="J43" s="38">
        <v>0.4429237748895678</v>
      </c>
      <c r="K43" s="38">
        <v>3101</v>
      </c>
      <c r="L43" s="38" t="s">
        <v>273</v>
      </c>
      <c r="M43" s="38" t="s">
        <v>305</v>
      </c>
      <c r="P43" s="24"/>
    </row>
    <row r="44" spans="1:16" x14ac:dyDescent="0.3">
      <c r="A44" s="6" t="s">
        <v>54</v>
      </c>
      <c r="B44" s="25">
        <v>5367</v>
      </c>
      <c r="C44" s="25">
        <v>1797</v>
      </c>
      <c r="D44" s="25">
        <v>1983</v>
      </c>
      <c r="E44" s="25" t="s">
        <v>242</v>
      </c>
      <c r="F44" s="25">
        <v>2707</v>
      </c>
      <c r="G44" s="25">
        <v>47</v>
      </c>
      <c r="H44" s="25">
        <v>39</v>
      </c>
      <c r="I44" s="25">
        <v>-22</v>
      </c>
      <c r="J44" s="25">
        <v>0.42754890284753788</v>
      </c>
      <c r="K44" s="25">
        <v>5587</v>
      </c>
      <c r="L44" s="25" t="s">
        <v>281</v>
      </c>
      <c r="M44" s="25">
        <v>45509</v>
      </c>
      <c r="P44" s="24"/>
    </row>
    <row r="45" spans="1:16" x14ac:dyDescent="0.3">
      <c r="A45" s="8" t="s">
        <v>55</v>
      </c>
      <c r="B45" s="27">
        <v>4976</v>
      </c>
      <c r="C45" s="28">
        <v>-1047</v>
      </c>
      <c r="D45" s="39">
        <v>1379</v>
      </c>
      <c r="E45" s="39" t="s">
        <v>242</v>
      </c>
      <c r="F45" s="39">
        <v>3608</v>
      </c>
      <c r="G45" s="27">
        <v>27</v>
      </c>
      <c r="H45" s="27">
        <v>24</v>
      </c>
      <c r="I45" s="27">
        <v>-24</v>
      </c>
      <c r="J45" s="27">
        <v>0.39640084601627507</v>
      </c>
      <c r="K45" s="27">
        <v>4135</v>
      </c>
      <c r="L45" s="27" t="s">
        <v>250</v>
      </c>
      <c r="M45" s="27">
        <v>45506</v>
      </c>
      <c r="P45" s="24"/>
    </row>
    <row r="46" spans="1:16" x14ac:dyDescent="0.3">
      <c r="A46" s="6" t="s">
        <v>56</v>
      </c>
      <c r="B46" s="25">
        <v>4800</v>
      </c>
      <c r="C46" s="29">
        <v>-4740</v>
      </c>
      <c r="D46" s="25">
        <v>2147</v>
      </c>
      <c r="E46" s="25" t="s">
        <v>242</v>
      </c>
      <c r="F46" s="25">
        <v>2236</v>
      </c>
      <c r="G46" s="25">
        <v>-2</v>
      </c>
      <c r="H46" s="25">
        <v>-1</v>
      </c>
      <c r="I46" s="25">
        <v>-7</v>
      </c>
      <c r="J46" s="25">
        <v>0.38238023731473481</v>
      </c>
      <c r="K46" s="25">
        <v>9781</v>
      </c>
      <c r="L46" s="25" t="s">
        <v>275</v>
      </c>
      <c r="M46" s="25">
        <v>45419</v>
      </c>
      <c r="P46" s="24"/>
    </row>
    <row r="47" spans="1:16" x14ac:dyDescent="0.3">
      <c r="A47" s="37" t="s">
        <v>57</v>
      </c>
      <c r="B47" s="38">
        <v>4544</v>
      </c>
      <c r="C47" s="28">
        <v>-4544</v>
      </c>
      <c r="D47" s="38">
        <v>0</v>
      </c>
      <c r="E47" s="38" t="s">
        <v>292</v>
      </c>
      <c r="F47" s="38"/>
      <c r="G47" s="38">
        <v>10</v>
      </c>
      <c r="H47" s="38"/>
      <c r="I47" s="38">
        <v>-11</v>
      </c>
      <c r="J47" s="38">
        <v>0.36198662465794895</v>
      </c>
      <c r="K47" s="38">
        <v>3793</v>
      </c>
      <c r="L47" s="38" t="s">
        <v>263</v>
      </c>
      <c r="M47" s="38">
        <v>45530</v>
      </c>
      <c r="P47" s="24"/>
    </row>
    <row r="48" spans="1:16" x14ac:dyDescent="0.3">
      <c r="A48" s="6" t="s">
        <v>58</v>
      </c>
      <c r="B48" s="25">
        <v>4417</v>
      </c>
      <c r="C48" s="29">
        <v>-4417</v>
      </c>
      <c r="D48" s="25">
        <v>2362</v>
      </c>
      <c r="E48" s="25" t="s">
        <v>242</v>
      </c>
      <c r="F48" s="25">
        <v>1870</v>
      </c>
      <c r="G48" s="25">
        <v>0</v>
      </c>
      <c r="H48" s="25">
        <v>-2</v>
      </c>
      <c r="I48" s="25">
        <v>-34</v>
      </c>
      <c r="J48" s="25">
        <v>0.35186948087899655</v>
      </c>
      <c r="K48" s="25">
        <v>14397</v>
      </c>
      <c r="L48" s="25" t="s">
        <v>298</v>
      </c>
      <c r="M48" s="25">
        <v>45559</v>
      </c>
      <c r="P48" s="24"/>
    </row>
    <row r="49" spans="1:16" x14ac:dyDescent="0.3">
      <c r="A49" s="8" t="s">
        <v>59</v>
      </c>
      <c r="B49" s="27">
        <v>4187</v>
      </c>
      <c r="C49" s="28">
        <v>-4121</v>
      </c>
      <c r="D49" s="27">
        <v>1290</v>
      </c>
      <c r="E49" s="27" t="s">
        <v>242</v>
      </c>
      <c r="F49" s="27">
        <v>3246</v>
      </c>
      <c r="G49" s="27">
        <v>19</v>
      </c>
      <c r="H49" s="27">
        <v>22</v>
      </c>
      <c r="I49" s="27">
        <v>6</v>
      </c>
      <c r="J49" s="27">
        <v>0.33354709450766556</v>
      </c>
      <c r="K49" s="27">
        <v>5894</v>
      </c>
      <c r="L49" s="27" t="s">
        <v>306</v>
      </c>
      <c r="M49" s="27">
        <v>45416</v>
      </c>
      <c r="P49" s="24"/>
    </row>
    <row r="50" spans="1:16" x14ac:dyDescent="0.3">
      <c r="A50" s="6" t="s">
        <v>60</v>
      </c>
      <c r="B50" s="25">
        <v>4113</v>
      </c>
      <c r="C50" s="29">
        <v>-1292</v>
      </c>
      <c r="D50" s="25">
        <v>406</v>
      </c>
      <c r="E50" s="25" t="s">
        <v>242</v>
      </c>
      <c r="F50" s="25">
        <v>10131</v>
      </c>
      <c r="G50" s="25">
        <v>5</v>
      </c>
      <c r="H50" s="25">
        <v>-8</v>
      </c>
      <c r="I50" s="25">
        <v>-39</v>
      </c>
      <c r="J50" s="25">
        <v>0.32765206584906337</v>
      </c>
      <c r="K50" s="25">
        <v>8229</v>
      </c>
      <c r="L50" s="25" t="s">
        <v>269</v>
      </c>
      <c r="M50" s="25">
        <v>0</v>
      </c>
      <c r="P50" s="24"/>
    </row>
    <row r="51" spans="1:16" x14ac:dyDescent="0.3">
      <c r="A51" s="8" t="s">
        <v>61</v>
      </c>
      <c r="B51" s="27">
        <v>4020</v>
      </c>
      <c r="C51" s="28">
        <v>-3322</v>
      </c>
      <c r="D51" s="27">
        <v>1927</v>
      </c>
      <c r="E51" s="27" t="s">
        <v>242</v>
      </c>
      <c r="F51" s="27">
        <v>2086</v>
      </c>
      <c r="G51" s="27">
        <v>-1</v>
      </c>
      <c r="H51" s="27">
        <v>0</v>
      </c>
      <c r="I51" s="27">
        <v>5</v>
      </c>
      <c r="J51" s="27">
        <v>0.32024344875109034</v>
      </c>
      <c r="K51" s="27">
        <v>3039</v>
      </c>
      <c r="L51" s="27" t="s">
        <v>252</v>
      </c>
      <c r="M51" s="27">
        <v>45506</v>
      </c>
      <c r="P51" s="24"/>
    </row>
    <row r="52" spans="1:16" x14ac:dyDescent="0.3">
      <c r="A52" s="6" t="s">
        <v>62</v>
      </c>
      <c r="B52" s="25">
        <v>3735</v>
      </c>
      <c r="C52" s="25">
        <v>1645</v>
      </c>
      <c r="D52" s="25">
        <v>1396</v>
      </c>
      <c r="E52" s="25" t="s">
        <v>242</v>
      </c>
      <c r="F52" s="25">
        <v>2676</v>
      </c>
      <c r="G52" s="25">
        <v>-4</v>
      </c>
      <c r="H52" s="25">
        <v>-4</v>
      </c>
      <c r="I52" s="25">
        <v>-50</v>
      </c>
      <c r="J52" s="25">
        <v>0.29753962216052798</v>
      </c>
      <c r="K52" s="25">
        <v>12253</v>
      </c>
      <c r="L52" s="25" t="s">
        <v>295</v>
      </c>
      <c r="M52" s="25">
        <v>45299</v>
      </c>
      <c r="P52" s="24"/>
    </row>
    <row r="53" spans="1:16" x14ac:dyDescent="0.3">
      <c r="A53" s="37" t="s">
        <v>63</v>
      </c>
      <c r="B53" s="38">
        <v>3718</v>
      </c>
      <c r="C53" s="28">
        <v>-3718</v>
      </c>
      <c r="D53" s="38">
        <v>0</v>
      </c>
      <c r="E53" s="38" t="s">
        <v>292</v>
      </c>
      <c r="F53" s="38"/>
      <c r="G53" s="38">
        <v>26</v>
      </c>
      <c r="H53" s="38"/>
      <c r="I53" s="38">
        <v>8</v>
      </c>
      <c r="J53" s="38">
        <v>0.29618535882003832</v>
      </c>
      <c r="K53" s="38">
        <v>2987</v>
      </c>
      <c r="L53" s="38" t="s">
        <v>247</v>
      </c>
      <c r="M53" s="38">
        <v>45447</v>
      </c>
      <c r="P53" s="24"/>
    </row>
    <row r="54" spans="1:16" x14ac:dyDescent="0.3">
      <c r="A54" s="6" t="s">
        <v>64</v>
      </c>
      <c r="B54" s="25">
        <v>3625</v>
      </c>
      <c r="C54" s="29">
        <v>-3625</v>
      </c>
      <c r="D54" s="25">
        <v>499</v>
      </c>
      <c r="E54" s="25" t="s">
        <v>242</v>
      </c>
      <c r="F54" s="25">
        <v>7265</v>
      </c>
      <c r="G54" s="25">
        <v>29</v>
      </c>
      <c r="H54" s="25">
        <v>19</v>
      </c>
      <c r="I54" s="25">
        <v>183</v>
      </c>
      <c r="J54" s="25">
        <v>0.28877674172206536</v>
      </c>
      <c r="K54" s="25">
        <v>8811</v>
      </c>
      <c r="L54" s="25" t="s">
        <v>307</v>
      </c>
      <c r="M54" s="25">
        <v>45367</v>
      </c>
      <c r="P54" s="24"/>
    </row>
    <row r="55" spans="1:16" x14ac:dyDescent="0.3">
      <c r="A55" s="8" t="s">
        <v>65</v>
      </c>
      <c r="B55" s="27">
        <v>3618</v>
      </c>
      <c r="C55" s="28">
        <v>-3618</v>
      </c>
      <c r="D55" s="27">
        <v>1464</v>
      </c>
      <c r="E55" s="27" t="s">
        <v>242</v>
      </c>
      <c r="F55" s="27">
        <v>2471</v>
      </c>
      <c r="G55" s="27">
        <v>-2</v>
      </c>
      <c r="H55" s="27">
        <v>-5</v>
      </c>
      <c r="I55" s="27">
        <v>24</v>
      </c>
      <c r="J55" s="27">
        <v>0.28821910387598138</v>
      </c>
      <c r="K55" s="27">
        <v>1567</v>
      </c>
      <c r="L55" s="27" t="s">
        <v>253</v>
      </c>
      <c r="M55" s="27">
        <v>45449</v>
      </c>
      <c r="P55" s="24"/>
    </row>
    <row r="56" spans="1:16" x14ac:dyDescent="0.3">
      <c r="A56" s="6" t="s">
        <v>66</v>
      </c>
      <c r="B56" s="25">
        <v>3569</v>
      </c>
      <c r="C56" s="29">
        <v>-3467</v>
      </c>
      <c r="D56" s="36">
        <v>2205</v>
      </c>
      <c r="E56" s="36" t="s">
        <v>242</v>
      </c>
      <c r="F56" s="36">
        <v>1619</v>
      </c>
      <c r="G56" s="25">
        <v>-8</v>
      </c>
      <c r="H56" s="25">
        <v>0</v>
      </c>
      <c r="I56" s="25">
        <v>-23</v>
      </c>
      <c r="J56" s="25">
        <v>0.2843156389533934</v>
      </c>
      <c r="K56" s="25">
        <v>1193</v>
      </c>
      <c r="L56" s="25" t="s">
        <v>245</v>
      </c>
      <c r="M56" s="25">
        <v>45506</v>
      </c>
      <c r="P56" s="24"/>
    </row>
    <row r="57" spans="1:16" x14ac:dyDescent="0.3">
      <c r="A57" s="8" t="s">
        <v>67</v>
      </c>
      <c r="B57" s="27">
        <v>3497</v>
      </c>
      <c r="C57" s="28">
        <v>-260</v>
      </c>
      <c r="D57" s="27">
        <v>613</v>
      </c>
      <c r="E57" s="27" t="s">
        <v>242</v>
      </c>
      <c r="F57" s="27">
        <v>5705</v>
      </c>
      <c r="G57" s="27">
        <v>6</v>
      </c>
      <c r="H57" s="27">
        <v>0</v>
      </c>
      <c r="I57" s="27">
        <v>-11</v>
      </c>
      <c r="J57" s="27">
        <v>0.27857993539367237</v>
      </c>
      <c r="K57" s="27">
        <v>1226</v>
      </c>
      <c r="L57" s="27" t="s">
        <v>293</v>
      </c>
      <c r="M57" s="27">
        <v>45506</v>
      </c>
      <c r="P57" s="24"/>
    </row>
    <row r="58" spans="1:16" x14ac:dyDescent="0.3">
      <c r="A58" s="6" t="s">
        <v>68</v>
      </c>
      <c r="B58" s="25">
        <v>3379</v>
      </c>
      <c r="C58" s="29">
        <v>-3293</v>
      </c>
      <c r="D58" s="25">
        <v>1559</v>
      </c>
      <c r="E58" s="25" t="s">
        <v>242</v>
      </c>
      <c r="F58" s="25">
        <v>2167</v>
      </c>
      <c r="G58" s="25">
        <v>2</v>
      </c>
      <c r="H58" s="25">
        <v>-2</v>
      </c>
      <c r="I58" s="25">
        <v>-19</v>
      </c>
      <c r="J58" s="25">
        <v>0.26917975455968518</v>
      </c>
      <c r="K58" s="25">
        <v>4224</v>
      </c>
      <c r="L58" s="25" t="s">
        <v>295</v>
      </c>
      <c r="M58" s="25">
        <v>22</v>
      </c>
      <c r="P58" s="24"/>
    </row>
    <row r="59" spans="1:16" x14ac:dyDescent="0.3">
      <c r="A59" s="37" t="s">
        <v>69</v>
      </c>
      <c r="B59" s="38">
        <v>3305</v>
      </c>
      <c r="C59" s="28">
        <v>-3305</v>
      </c>
      <c r="D59" s="38">
        <v>1181</v>
      </c>
      <c r="E59" s="38" t="s">
        <v>242</v>
      </c>
      <c r="F59" s="38">
        <v>2798</v>
      </c>
      <c r="G59" s="38">
        <v>4</v>
      </c>
      <c r="H59" s="38">
        <v>4</v>
      </c>
      <c r="I59" s="38">
        <v>-27</v>
      </c>
      <c r="J59" s="38">
        <v>0.26328472590108298</v>
      </c>
      <c r="K59" s="38">
        <v>1320</v>
      </c>
      <c r="L59" s="38" t="s">
        <v>260</v>
      </c>
      <c r="M59" s="38">
        <v>45391</v>
      </c>
      <c r="P59" s="24"/>
    </row>
    <row r="60" spans="1:16" x14ac:dyDescent="0.3">
      <c r="A60" s="40" t="s">
        <v>70</v>
      </c>
      <c r="B60" s="41">
        <v>3293</v>
      </c>
      <c r="C60" s="29">
        <v>-3263</v>
      </c>
      <c r="D60" s="41">
        <v>0</v>
      </c>
      <c r="E60" s="41" t="s">
        <v>292</v>
      </c>
      <c r="F60" s="41"/>
      <c r="G60" s="41">
        <v>-18</v>
      </c>
      <c r="H60" s="41">
        <v>-11</v>
      </c>
      <c r="I60" s="41">
        <v>-29</v>
      </c>
      <c r="J60" s="41">
        <v>0.26232877530779619</v>
      </c>
      <c r="K60" s="41">
        <v>3124</v>
      </c>
      <c r="L60" s="41" t="s">
        <v>308</v>
      </c>
      <c r="M60" s="41">
        <v>45406</v>
      </c>
      <c r="P60" s="24"/>
    </row>
    <row r="61" spans="1:16" x14ac:dyDescent="0.3">
      <c r="A61" s="8" t="s">
        <v>71</v>
      </c>
      <c r="B61" s="27">
        <v>3162</v>
      </c>
      <c r="C61" s="28">
        <v>-3162</v>
      </c>
      <c r="D61" s="39">
        <v>1212</v>
      </c>
      <c r="E61" s="39" t="s">
        <v>242</v>
      </c>
      <c r="F61" s="39">
        <v>2609</v>
      </c>
      <c r="G61" s="27">
        <v>2</v>
      </c>
      <c r="H61" s="27">
        <v>-1</v>
      </c>
      <c r="I61" s="27">
        <v>-14</v>
      </c>
      <c r="J61" s="27">
        <v>0.25189298133108157</v>
      </c>
      <c r="K61" s="27">
        <v>4124</v>
      </c>
      <c r="L61" s="27" t="s">
        <v>295</v>
      </c>
      <c r="M61" s="27">
        <v>0</v>
      </c>
      <c r="P61" s="24"/>
    </row>
    <row r="62" spans="1:16" x14ac:dyDescent="0.3">
      <c r="A62" s="6" t="s">
        <v>72</v>
      </c>
      <c r="B62" s="25">
        <v>3086</v>
      </c>
      <c r="C62" s="25">
        <v>34014</v>
      </c>
      <c r="D62" s="36">
        <v>917</v>
      </c>
      <c r="E62" s="36" t="s">
        <v>242</v>
      </c>
      <c r="F62" s="36">
        <v>3365</v>
      </c>
      <c r="G62" s="25">
        <v>0</v>
      </c>
      <c r="H62" s="25">
        <v>0</v>
      </c>
      <c r="I62" s="25">
        <v>-27</v>
      </c>
      <c r="J62" s="25">
        <v>0.24583862757359826</v>
      </c>
      <c r="K62" s="25">
        <v>2867</v>
      </c>
      <c r="L62" s="25" t="s">
        <v>294</v>
      </c>
      <c r="M62" s="25">
        <v>45506</v>
      </c>
      <c r="P62" s="24"/>
    </row>
    <row r="63" spans="1:16" x14ac:dyDescent="0.3">
      <c r="A63" s="8" t="s">
        <v>73</v>
      </c>
      <c r="B63" s="27">
        <v>2956</v>
      </c>
      <c r="C63" s="27">
        <v>16973</v>
      </c>
      <c r="D63" s="39">
        <v>740</v>
      </c>
      <c r="E63" s="39" t="s">
        <v>242</v>
      </c>
      <c r="F63" s="39">
        <v>3995</v>
      </c>
      <c r="G63" s="27">
        <v>18</v>
      </c>
      <c r="H63" s="27">
        <v>7</v>
      </c>
      <c r="I63" s="27">
        <v>-27</v>
      </c>
      <c r="J63" s="27">
        <v>0.23548249614632416</v>
      </c>
      <c r="K63" s="27">
        <v>1246</v>
      </c>
      <c r="L63" s="27" t="s">
        <v>244</v>
      </c>
      <c r="M63" s="27">
        <v>45506</v>
      </c>
      <c r="P63" s="24"/>
    </row>
    <row r="64" spans="1:16" x14ac:dyDescent="0.3">
      <c r="A64" s="6" t="s">
        <v>74</v>
      </c>
      <c r="B64" s="25">
        <v>2817</v>
      </c>
      <c r="C64" s="29">
        <v>-2753</v>
      </c>
      <c r="D64" s="25">
        <v>1359</v>
      </c>
      <c r="E64" s="25" t="s">
        <v>242</v>
      </c>
      <c r="F64" s="25">
        <v>2073</v>
      </c>
      <c r="G64" s="25">
        <v>3</v>
      </c>
      <c r="H64" s="25">
        <v>-1</v>
      </c>
      <c r="I64" s="25">
        <v>-9</v>
      </c>
      <c r="J64" s="25">
        <v>0.224409401774085</v>
      </c>
      <c r="K64" s="25">
        <v>13557</v>
      </c>
      <c r="L64" s="25" t="s">
        <v>309</v>
      </c>
      <c r="M64" s="25">
        <v>0</v>
      </c>
      <c r="P64" s="24"/>
    </row>
    <row r="65" spans="1:16" x14ac:dyDescent="0.3">
      <c r="A65" s="8" t="s">
        <v>75</v>
      </c>
      <c r="B65" s="27">
        <v>2815</v>
      </c>
      <c r="C65" s="27">
        <v>6097</v>
      </c>
      <c r="D65" s="27">
        <v>1017</v>
      </c>
      <c r="E65" s="27" t="s">
        <v>242</v>
      </c>
      <c r="F65" s="27">
        <v>2768</v>
      </c>
      <c r="G65" s="27">
        <v>-18</v>
      </c>
      <c r="H65" s="27">
        <v>-20</v>
      </c>
      <c r="I65" s="27">
        <v>62</v>
      </c>
      <c r="J65" s="27">
        <v>0.22425007667520383</v>
      </c>
      <c r="K65" s="27">
        <v>5845</v>
      </c>
      <c r="L65" s="27" t="s">
        <v>281</v>
      </c>
      <c r="M65" s="27">
        <v>45548</v>
      </c>
      <c r="P65" s="24"/>
    </row>
    <row r="66" spans="1:16" x14ac:dyDescent="0.3">
      <c r="A66" s="6" t="s">
        <v>76</v>
      </c>
      <c r="B66" s="25">
        <v>2485</v>
      </c>
      <c r="C66" s="29">
        <v>-2480</v>
      </c>
      <c r="D66" s="25">
        <v>1466</v>
      </c>
      <c r="E66" s="25" t="s">
        <v>242</v>
      </c>
      <c r="F66" s="25">
        <v>1695</v>
      </c>
      <c r="G66" s="25">
        <v>10</v>
      </c>
      <c r="H66" s="25"/>
      <c r="I66" s="25">
        <v>-22</v>
      </c>
      <c r="J66" s="25">
        <v>0.19796143535981583</v>
      </c>
      <c r="K66" s="25">
        <v>3713</v>
      </c>
      <c r="L66" s="25" t="s">
        <v>249</v>
      </c>
      <c r="M66" s="25">
        <v>45514</v>
      </c>
      <c r="P66" s="24"/>
    </row>
    <row r="67" spans="1:16" x14ac:dyDescent="0.3">
      <c r="A67" s="8" t="s">
        <v>77</v>
      </c>
      <c r="B67" s="27">
        <v>2484</v>
      </c>
      <c r="C67" s="28">
        <v>-2470</v>
      </c>
      <c r="D67" s="39">
        <v>952</v>
      </c>
      <c r="E67" s="39" t="s">
        <v>242</v>
      </c>
      <c r="F67" s="39">
        <v>2609</v>
      </c>
      <c r="G67" s="27">
        <v>0</v>
      </c>
      <c r="H67" s="27">
        <v>-6</v>
      </c>
      <c r="I67" s="27">
        <v>-10</v>
      </c>
      <c r="J67" s="27">
        <v>0.19788177281037525</v>
      </c>
      <c r="K67" s="27">
        <v>6088</v>
      </c>
      <c r="L67" s="27" t="s">
        <v>275</v>
      </c>
      <c r="M67" s="27">
        <v>0</v>
      </c>
      <c r="P67" s="24"/>
    </row>
    <row r="68" spans="1:16" x14ac:dyDescent="0.3">
      <c r="A68" s="6" t="s">
        <v>78</v>
      </c>
      <c r="B68" s="25">
        <v>2444</v>
      </c>
      <c r="C68" s="29">
        <v>-2444</v>
      </c>
      <c r="D68" s="25">
        <v>931</v>
      </c>
      <c r="E68" s="25" t="s">
        <v>242</v>
      </c>
      <c r="F68" s="25">
        <v>2625</v>
      </c>
      <c r="G68" s="25">
        <v>31</v>
      </c>
      <c r="H68" s="25">
        <v>27</v>
      </c>
      <c r="I68" s="25">
        <v>-28</v>
      </c>
      <c r="J68" s="25">
        <v>0.19469527083275245</v>
      </c>
      <c r="K68" s="25">
        <v>2569</v>
      </c>
      <c r="L68" s="25" t="s">
        <v>304</v>
      </c>
      <c r="M68" s="25">
        <v>45331</v>
      </c>
      <c r="P68" s="24"/>
    </row>
    <row r="69" spans="1:16" x14ac:dyDescent="0.3">
      <c r="A69" s="8" t="s">
        <v>79</v>
      </c>
      <c r="B69" s="27">
        <v>2412</v>
      </c>
      <c r="C69" s="28">
        <v>-2338</v>
      </c>
      <c r="D69" s="39">
        <v>924</v>
      </c>
      <c r="E69" s="39" t="s">
        <v>242</v>
      </c>
      <c r="F69" s="39">
        <v>2610</v>
      </c>
      <c r="G69" s="27">
        <v>31</v>
      </c>
      <c r="H69" s="27">
        <v>20</v>
      </c>
      <c r="I69" s="27">
        <v>141</v>
      </c>
      <c r="J69" s="27">
        <v>0.19214606925065422</v>
      </c>
      <c r="K69" s="27">
        <v>1269</v>
      </c>
      <c r="L69" s="27" t="s">
        <v>268</v>
      </c>
      <c r="M69" s="27">
        <v>45416</v>
      </c>
      <c r="P69" s="24"/>
    </row>
    <row r="70" spans="1:16" x14ac:dyDescent="0.3">
      <c r="A70" s="6" t="s">
        <v>80</v>
      </c>
      <c r="B70" s="25">
        <v>2393</v>
      </c>
      <c r="C70" s="29">
        <v>-1714</v>
      </c>
      <c r="D70" s="25">
        <v>1195</v>
      </c>
      <c r="E70" s="25" t="s">
        <v>242</v>
      </c>
      <c r="F70" s="25">
        <v>2003</v>
      </c>
      <c r="G70" s="25">
        <v>20</v>
      </c>
      <c r="H70" s="25">
        <v>14</v>
      </c>
      <c r="I70" s="25">
        <v>29</v>
      </c>
      <c r="J70" s="25">
        <v>0.19063248081128339</v>
      </c>
      <c r="K70" s="25">
        <v>7687</v>
      </c>
      <c r="L70" s="25" t="s">
        <v>310</v>
      </c>
      <c r="M70" s="25">
        <v>45390</v>
      </c>
      <c r="P70" s="24"/>
    </row>
    <row r="71" spans="1:16" x14ac:dyDescent="0.3">
      <c r="A71" s="8" t="s">
        <v>81</v>
      </c>
      <c r="B71" s="27">
        <v>2366</v>
      </c>
      <c r="C71" s="28">
        <v>-2366</v>
      </c>
      <c r="D71" s="27">
        <v>1332</v>
      </c>
      <c r="E71" s="27" t="s">
        <v>242</v>
      </c>
      <c r="F71" s="27">
        <v>1776</v>
      </c>
      <c r="G71" s="27">
        <v>57</v>
      </c>
      <c r="H71" s="27">
        <v>28</v>
      </c>
      <c r="I71" s="27">
        <v>309</v>
      </c>
      <c r="J71" s="27">
        <v>0.18848159197638803</v>
      </c>
      <c r="K71" s="27">
        <v>1981</v>
      </c>
      <c r="L71" s="27" t="s">
        <v>303</v>
      </c>
      <c r="M71" s="27">
        <v>45432</v>
      </c>
      <c r="P71" s="24"/>
    </row>
    <row r="72" spans="1:16" x14ac:dyDescent="0.3">
      <c r="A72" s="6" t="s">
        <v>82</v>
      </c>
      <c r="B72" s="25">
        <v>2341</v>
      </c>
      <c r="C72" s="25">
        <v>2236</v>
      </c>
      <c r="D72" s="25">
        <v>1004</v>
      </c>
      <c r="E72" s="25" t="s">
        <v>242</v>
      </c>
      <c r="F72" s="25">
        <v>2332</v>
      </c>
      <c r="G72" s="25">
        <v>-10</v>
      </c>
      <c r="H72" s="25">
        <v>-8</v>
      </c>
      <c r="I72" s="25">
        <v>-34</v>
      </c>
      <c r="J72" s="25">
        <v>0.18649002824037378</v>
      </c>
      <c r="K72" s="25">
        <v>11983</v>
      </c>
      <c r="L72" s="25" t="s">
        <v>275</v>
      </c>
      <c r="M72" s="25">
        <v>45512</v>
      </c>
      <c r="P72" s="24"/>
    </row>
    <row r="73" spans="1:16" x14ac:dyDescent="0.3">
      <c r="A73" s="8" t="s">
        <v>83</v>
      </c>
      <c r="B73" s="27">
        <v>2324</v>
      </c>
      <c r="C73" s="27">
        <v>336</v>
      </c>
      <c r="D73" s="27">
        <v>658</v>
      </c>
      <c r="E73" s="27" t="s">
        <v>242</v>
      </c>
      <c r="F73" s="27">
        <v>3532</v>
      </c>
      <c r="G73" s="27">
        <v>-9</v>
      </c>
      <c r="H73" s="27">
        <v>-14</v>
      </c>
      <c r="I73" s="27">
        <v>-42</v>
      </c>
      <c r="J73" s="27">
        <v>0.18513576489988409</v>
      </c>
      <c r="K73" s="27">
        <v>1041</v>
      </c>
      <c r="L73" s="27" t="s">
        <v>295</v>
      </c>
      <c r="M73" s="27">
        <v>45299</v>
      </c>
      <c r="P73" s="24"/>
    </row>
    <row r="74" spans="1:16" x14ac:dyDescent="0.3">
      <c r="A74" s="6" t="s">
        <v>84</v>
      </c>
      <c r="B74" s="25">
        <v>2314</v>
      </c>
      <c r="C74" s="29">
        <v>-2314</v>
      </c>
      <c r="D74" s="25">
        <v>900</v>
      </c>
      <c r="E74" s="25" t="s">
        <v>242</v>
      </c>
      <c r="F74" s="25">
        <v>2571</v>
      </c>
      <c r="G74" s="25">
        <v>16</v>
      </c>
      <c r="H74" s="25"/>
      <c r="I74" s="25">
        <v>13</v>
      </c>
      <c r="J74" s="25">
        <v>0.18433913940547841</v>
      </c>
      <c r="K74" s="25">
        <v>1653</v>
      </c>
      <c r="L74" s="25" t="s">
        <v>265</v>
      </c>
      <c r="M74" s="25">
        <v>5</v>
      </c>
      <c r="P74" s="24"/>
    </row>
    <row r="75" spans="1:16" x14ac:dyDescent="0.3">
      <c r="A75" s="8" t="s">
        <v>85</v>
      </c>
      <c r="B75" s="27">
        <v>2182</v>
      </c>
      <c r="C75" s="28">
        <v>-2118</v>
      </c>
      <c r="D75" s="39">
        <v>820</v>
      </c>
      <c r="E75" s="39" t="s">
        <v>242</v>
      </c>
      <c r="F75" s="39">
        <v>2661</v>
      </c>
      <c r="G75" s="27">
        <v>-1</v>
      </c>
      <c r="H75" s="27">
        <v>-3</v>
      </c>
      <c r="I75" s="27">
        <v>-16</v>
      </c>
      <c r="J75" s="27">
        <v>0.1738236828793232</v>
      </c>
      <c r="K75" s="27">
        <v>1175</v>
      </c>
      <c r="L75" s="27" t="s">
        <v>250</v>
      </c>
      <c r="M75" s="27">
        <v>45506</v>
      </c>
      <c r="P75" s="24"/>
    </row>
    <row r="76" spans="1:16" x14ac:dyDescent="0.3">
      <c r="A76" s="6" t="s">
        <v>86</v>
      </c>
      <c r="B76" s="25">
        <v>2026</v>
      </c>
      <c r="C76" s="29">
        <v>-960</v>
      </c>
      <c r="D76" s="36">
        <v>635</v>
      </c>
      <c r="E76" s="36" t="s">
        <v>242</v>
      </c>
      <c r="F76" s="36">
        <v>3191</v>
      </c>
      <c r="G76" s="25">
        <v>12</v>
      </c>
      <c r="H76" s="25">
        <v>12</v>
      </c>
      <c r="I76" s="25">
        <v>-55</v>
      </c>
      <c r="J76" s="25">
        <v>0.1613963251665943</v>
      </c>
      <c r="K76" s="25">
        <v>2786</v>
      </c>
      <c r="L76" s="25" t="s">
        <v>302</v>
      </c>
      <c r="M76" s="25">
        <v>45506</v>
      </c>
      <c r="P76" s="24"/>
    </row>
    <row r="77" spans="1:16" x14ac:dyDescent="0.3">
      <c r="A77" s="8" t="s">
        <v>87</v>
      </c>
      <c r="B77" s="27">
        <v>2006</v>
      </c>
      <c r="C77" s="28">
        <v>-193</v>
      </c>
      <c r="D77" s="27">
        <v>853</v>
      </c>
      <c r="E77" s="27" t="s">
        <v>242</v>
      </c>
      <c r="F77" s="27">
        <v>2352</v>
      </c>
      <c r="G77" s="27">
        <v>13</v>
      </c>
      <c r="H77" s="27">
        <v>7</v>
      </c>
      <c r="I77" s="27">
        <v>14</v>
      </c>
      <c r="J77" s="27">
        <v>0.15980307417778292</v>
      </c>
      <c r="K77" s="27">
        <v>428</v>
      </c>
      <c r="L77" s="27">
        <v>1</v>
      </c>
      <c r="M77" s="27">
        <v>45369</v>
      </c>
      <c r="P77" s="24"/>
    </row>
    <row r="78" spans="1:16" x14ac:dyDescent="0.3">
      <c r="A78" s="40" t="s">
        <v>88</v>
      </c>
      <c r="B78" s="41">
        <v>2003</v>
      </c>
      <c r="C78" s="29">
        <v>-2003</v>
      </c>
      <c r="D78" s="41">
        <v>573</v>
      </c>
      <c r="E78" s="41" t="s">
        <v>242</v>
      </c>
      <c r="F78" s="41">
        <v>3496</v>
      </c>
      <c r="G78" s="41">
        <v>-13</v>
      </c>
      <c r="H78" s="41">
        <v>-8</v>
      </c>
      <c r="I78" s="41">
        <v>-25</v>
      </c>
      <c r="J78" s="41">
        <v>0.15956408652946119</v>
      </c>
      <c r="K78" s="41">
        <v>1381</v>
      </c>
      <c r="L78" s="41" t="s">
        <v>298</v>
      </c>
      <c r="M78" s="41">
        <v>45359</v>
      </c>
      <c r="P78" s="24"/>
    </row>
    <row r="79" spans="1:16" x14ac:dyDescent="0.3">
      <c r="A79" s="8" t="s">
        <v>89</v>
      </c>
      <c r="B79" s="27">
        <v>1980</v>
      </c>
      <c r="C79" s="28">
        <v>-1781</v>
      </c>
      <c r="D79" s="39">
        <v>666</v>
      </c>
      <c r="E79" s="39" t="s">
        <v>242</v>
      </c>
      <c r="F79" s="39">
        <v>2973</v>
      </c>
      <c r="G79" s="27">
        <v>2</v>
      </c>
      <c r="H79" s="27">
        <v>0</v>
      </c>
      <c r="I79" s="27">
        <v>-45</v>
      </c>
      <c r="J79" s="27">
        <v>0.15773184789232808</v>
      </c>
      <c r="K79" s="27">
        <v>3500</v>
      </c>
      <c r="L79" s="27" t="s">
        <v>293</v>
      </c>
      <c r="M79" s="27">
        <v>45506</v>
      </c>
      <c r="P79" s="24"/>
    </row>
    <row r="80" spans="1:16" x14ac:dyDescent="0.3">
      <c r="A80" s="40" t="s">
        <v>90</v>
      </c>
      <c r="B80" s="41">
        <v>1946</v>
      </c>
      <c r="C80" s="29">
        <v>-1946</v>
      </c>
      <c r="D80" s="41">
        <v>2268</v>
      </c>
      <c r="E80" s="41" t="s">
        <v>242</v>
      </c>
      <c r="F80" s="41">
        <v>858</v>
      </c>
      <c r="G80" s="41">
        <v>9</v>
      </c>
      <c r="H80" s="41">
        <v>19</v>
      </c>
      <c r="I80" s="41">
        <v>100</v>
      </c>
      <c r="J80" s="41">
        <v>0.15502332121134871</v>
      </c>
      <c r="K80" s="41">
        <v>840</v>
      </c>
      <c r="L80" s="41">
        <v>1</v>
      </c>
      <c r="M80" s="41" t="s">
        <v>305</v>
      </c>
      <c r="P80" s="24"/>
    </row>
    <row r="81" spans="1:16" x14ac:dyDescent="0.3">
      <c r="A81" s="37" t="s">
        <v>91</v>
      </c>
      <c r="B81" s="38">
        <v>1842</v>
      </c>
      <c r="C81" s="28">
        <v>-1838</v>
      </c>
      <c r="D81" s="38">
        <v>0</v>
      </c>
      <c r="E81" s="38" t="s">
        <v>292</v>
      </c>
      <c r="F81" s="38"/>
      <c r="G81" s="38">
        <v>-2</v>
      </c>
      <c r="H81" s="38">
        <v>-17</v>
      </c>
      <c r="I81" s="38">
        <v>-24</v>
      </c>
      <c r="J81" s="38">
        <v>0.14673841606952948</v>
      </c>
      <c r="K81" s="38">
        <v>1693</v>
      </c>
      <c r="L81" s="38" t="s">
        <v>261</v>
      </c>
      <c r="M81" s="38">
        <v>0</v>
      </c>
      <c r="P81" s="24"/>
    </row>
    <row r="82" spans="1:16" x14ac:dyDescent="0.3">
      <c r="A82" s="6" t="s">
        <v>92</v>
      </c>
      <c r="B82" s="25">
        <v>1804</v>
      </c>
      <c r="C82" s="29">
        <v>-1804</v>
      </c>
      <c r="D82" s="25">
        <v>2074</v>
      </c>
      <c r="E82" s="25" t="s">
        <v>242</v>
      </c>
      <c r="F82" s="25">
        <v>870</v>
      </c>
      <c r="G82" s="25">
        <v>-20</v>
      </c>
      <c r="H82" s="25">
        <v>-27</v>
      </c>
      <c r="I82" s="25">
        <v>-8</v>
      </c>
      <c r="J82" s="25">
        <v>0.14371123919078782</v>
      </c>
      <c r="K82" s="25">
        <v>11314</v>
      </c>
      <c r="L82" s="25">
        <v>1</v>
      </c>
      <c r="M82" s="25">
        <v>45522</v>
      </c>
      <c r="P82" s="24"/>
    </row>
    <row r="83" spans="1:16" x14ac:dyDescent="0.3">
      <c r="A83" s="8" t="s">
        <v>93</v>
      </c>
      <c r="B83" s="27">
        <v>1552</v>
      </c>
      <c r="C83" s="28">
        <v>-180</v>
      </c>
      <c r="D83" s="27">
        <v>766</v>
      </c>
      <c r="E83" s="27" t="s">
        <v>242</v>
      </c>
      <c r="F83" s="27">
        <v>2026</v>
      </c>
      <c r="G83" s="27">
        <v>-5</v>
      </c>
      <c r="H83" s="27">
        <v>-1</v>
      </c>
      <c r="I83" s="27">
        <v>-9</v>
      </c>
      <c r="J83" s="27">
        <v>0.12363627673176425</v>
      </c>
      <c r="K83" s="27">
        <v>9399</v>
      </c>
      <c r="L83" s="27" t="s">
        <v>302</v>
      </c>
      <c r="M83" s="27">
        <v>45341</v>
      </c>
      <c r="P83" s="24"/>
    </row>
    <row r="84" spans="1:16" x14ac:dyDescent="0.3">
      <c r="A84" s="6" t="s">
        <v>94</v>
      </c>
      <c r="B84" s="25">
        <v>1542</v>
      </c>
      <c r="C84" s="29">
        <v>-1536</v>
      </c>
      <c r="D84" s="25">
        <v>244</v>
      </c>
      <c r="E84" s="25" t="s">
        <v>242</v>
      </c>
      <c r="F84" s="25">
        <v>6320</v>
      </c>
      <c r="G84" s="25">
        <v>5</v>
      </c>
      <c r="H84" s="25">
        <v>0</v>
      </c>
      <c r="I84" s="25">
        <v>-39</v>
      </c>
      <c r="J84" s="25">
        <v>0.12283965123735854</v>
      </c>
      <c r="K84" s="25">
        <v>2576</v>
      </c>
      <c r="L84" s="25" t="s">
        <v>272</v>
      </c>
      <c r="M84" s="25">
        <v>0</v>
      </c>
      <c r="P84" s="24"/>
    </row>
    <row r="85" spans="1:16" x14ac:dyDescent="0.3">
      <c r="A85" s="8" t="s">
        <v>95</v>
      </c>
      <c r="B85" s="27">
        <v>1481</v>
      </c>
      <c r="C85" s="28">
        <v>-481</v>
      </c>
      <c r="D85" s="27">
        <v>651</v>
      </c>
      <c r="E85" s="27" t="s">
        <v>242</v>
      </c>
      <c r="F85" s="27">
        <v>2275</v>
      </c>
      <c r="G85" s="27">
        <v>-2</v>
      </c>
      <c r="H85" s="27">
        <v>-7</v>
      </c>
      <c r="I85" s="27">
        <v>45</v>
      </c>
      <c r="J85" s="27">
        <v>0.11798023572148379</v>
      </c>
      <c r="K85" s="27">
        <v>3828</v>
      </c>
      <c r="L85" s="27" t="s">
        <v>275</v>
      </c>
      <c r="M85" s="27">
        <v>45506</v>
      </c>
      <c r="P85" s="24"/>
    </row>
    <row r="86" spans="1:16" x14ac:dyDescent="0.3">
      <c r="A86" s="6" t="s">
        <v>96</v>
      </c>
      <c r="B86" s="25">
        <v>1459</v>
      </c>
      <c r="C86" s="29">
        <v>-861</v>
      </c>
      <c r="D86" s="25">
        <v>438</v>
      </c>
      <c r="E86" s="25" t="s">
        <v>242</v>
      </c>
      <c r="F86" s="25">
        <v>3331</v>
      </c>
      <c r="G86" s="25">
        <v>5</v>
      </c>
      <c r="H86" s="25">
        <v>3</v>
      </c>
      <c r="I86" s="25">
        <v>21</v>
      </c>
      <c r="J86" s="25">
        <v>0.11622765963379127</v>
      </c>
      <c r="K86" s="25">
        <v>5870</v>
      </c>
      <c r="L86" s="25" t="s">
        <v>270</v>
      </c>
      <c r="M86" s="25">
        <v>45400</v>
      </c>
      <c r="P86" s="24"/>
    </row>
    <row r="87" spans="1:16" x14ac:dyDescent="0.3">
      <c r="A87" s="8" t="s">
        <v>97</v>
      </c>
      <c r="B87" s="27">
        <v>1425</v>
      </c>
      <c r="C87" s="28">
        <v>-1425</v>
      </c>
      <c r="D87" s="27">
        <v>997</v>
      </c>
      <c r="E87" s="27" t="s">
        <v>242</v>
      </c>
      <c r="F87" s="27">
        <v>1429</v>
      </c>
      <c r="G87" s="27">
        <v>7</v>
      </c>
      <c r="H87" s="27">
        <v>-4</v>
      </c>
      <c r="I87" s="27">
        <v>-12</v>
      </c>
      <c r="J87" s="27">
        <v>0.11351913295281188</v>
      </c>
      <c r="K87" s="27">
        <v>810</v>
      </c>
      <c r="L87" s="27" t="s">
        <v>311</v>
      </c>
      <c r="M87" s="27">
        <v>45390</v>
      </c>
      <c r="P87" s="24"/>
    </row>
    <row r="88" spans="1:16" x14ac:dyDescent="0.3">
      <c r="A88" s="6" t="s">
        <v>98</v>
      </c>
      <c r="B88" s="25">
        <v>1401</v>
      </c>
      <c r="C88" s="25">
        <v>9</v>
      </c>
      <c r="D88" s="36">
        <v>537</v>
      </c>
      <c r="E88" s="36" t="s">
        <v>242</v>
      </c>
      <c r="F88" s="36">
        <v>2609</v>
      </c>
      <c r="G88" s="25">
        <v>-4</v>
      </c>
      <c r="H88" s="25"/>
      <c r="I88" s="25">
        <v>-27</v>
      </c>
      <c r="J88" s="25">
        <v>0.11160723176623821</v>
      </c>
      <c r="K88" s="25">
        <v>3615</v>
      </c>
      <c r="L88" s="25" t="s">
        <v>312</v>
      </c>
      <c r="M88" s="25">
        <v>45451</v>
      </c>
      <c r="P88" s="24"/>
    </row>
    <row r="89" spans="1:16" x14ac:dyDescent="0.3">
      <c r="A89" s="8" t="s">
        <v>99</v>
      </c>
      <c r="B89" s="27">
        <v>1349</v>
      </c>
      <c r="C89" s="27">
        <v>7132</v>
      </c>
      <c r="D89" s="27">
        <v>399</v>
      </c>
      <c r="E89" s="27" t="s">
        <v>242</v>
      </c>
      <c r="F89" s="27">
        <v>3381</v>
      </c>
      <c r="G89" s="27">
        <v>7</v>
      </c>
      <c r="H89" s="27">
        <v>0</v>
      </c>
      <c r="I89" s="27">
        <v>-59</v>
      </c>
      <c r="J89" s="27">
        <v>0.1074647791953286</v>
      </c>
      <c r="K89" s="27">
        <v>7465</v>
      </c>
      <c r="L89" s="27" t="s">
        <v>246</v>
      </c>
      <c r="M89" s="27">
        <v>45368</v>
      </c>
      <c r="P89" s="24"/>
    </row>
    <row r="90" spans="1:16" x14ac:dyDescent="0.3">
      <c r="A90" s="6" t="s">
        <v>100</v>
      </c>
      <c r="B90" s="25">
        <v>1304</v>
      </c>
      <c r="C90" s="25">
        <v>1061</v>
      </c>
      <c r="D90" s="25">
        <v>581</v>
      </c>
      <c r="E90" s="25" t="s">
        <v>242</v>
      </c>
      <c r="F90" s="25">
        <v>2244</v>
      </c>
      <c r="G90" s="25">
        <v>2</v>
      </c>
      <c r="H90" s="25">
        <v>11</v>
      </c>
      <c r="I90" s="25">
        <v>-31</v>
      </c>
      <c r="J90" s="25">
        <v>0.10387996447050296</v>
      </c>
      <c r="K90" s="25">
        <v>1384</v>
      </c>
      <c r="L90" s="25" t="s">
        <v>270</v>
      </c>
      <c r="M90" s="25">
        <v>0</v>
      </c>
      <c r="P90" s="24"/>
    </row>
    <row r="91" spans="1:16" x14ac:dyDescent="0.3">
      <c r="A91" s="8" t="s">
        <v>101</v>
      </c>
      <c r="B91" s="27">
        <v>1199</v>
      </c>
      <c r="C91" s="28">
        <v>-891</v>
      </c>
      <c r="D91" s="27">
        <v>215</v>
      </c>
      <c r="E91" s="27" t="s">
        <v>242</v>
      </c>
      <c r="F91" s="27">
        <v>5577</v>
      </c>
      <c r="G91" s="27">
        <v>3</v>
      </c>
      <c r="H91" s="27">
        <v>-3</v>
      </c>
      <c r="I91" s="27">
        <v>38</v>
      </c>
      <c r="J91" s="27">
        <v>9.5515396779243131E-2</v>
      </c>
      <c r="K91" s="27">
        <v>1740</v>
      </c>
      <c r="L91" s="27" t="s">
        <v>299</v>
      </c>
      <c r="M91" s="27">
        <v>45506</v>
      </c>
      <c r="P91" s="24"/>
    </row>
    <row r="92" spans="1:16" x14ac:dyDescent="0.3">
      <c r="A92" s="6" t="s">
        <v>102</v>
      </c>
      <c r="B92" s="25">
        <v>1196</v>
      </c>
      <c r="C92" s="29">
        <v>-919</v>
      </c>
      <c r="D92" s="25">
        <v>579</v>
      </c>
      <c r="E92" s="25" t="s">
        <v>242</v>
      </c>
      <c r="F92" s="25">
        <v>2066</v>
      </c>
      <c r="G92" s="25">
        <v>32</v>
      </c>
      <c r="H92" s="25">
        <v>28</v>
      </c>
      <c r="I92" s="25">
        <v>2165</v>
      </c>
      <c r="J92" s="25">
        <v>9.5276409130921419E-2</v>
      </c>
      <c r="K92" s="25">
        <v>8504</v>
      </c>
      <c r="L92" s="25" t="s">
        <v>266</v>
      </c>
      <c r="M92" s="25">
        <v>45522</v>
      </c>
      <c r="P92" s="24"/>
    </row>
    <row r="93" spans="1:16" x14ac:dyDescent="0.3">
      <c r="A93" s="37" t="s">
        <v>103</v>
      </c>
      <c r="B93" s="38">
        <v>1063</v>
      </c>
      <c r="C93" s="28">
        <v>-1063</v>
      </c>
      <c r="D93" s="38">
        <v>0</v>
      </c>
      <c r="E93" s="38" t="s">
        <v>292</v>
      </c>
      <c r="F93" s="38"/>
      <c r="G93" s="38">
        <v>-19</v>
      </c>
      <c r="H93" s="38"/>
      <c r="I93" s="38">
        <v>62</v>
      </c>
      <c r="J93" s="38">
        <v>8.4681290055325639E-2</v>
      </c>
      <c r="K93" s="38">
        <v>2315</v>
      </c>
      <c r="L93" s="38" t="s">
        <v>247</v>
      </c>
      <c r="M93" s="38">
        <v>15</v>
      </c>
      <c r="P93" s="24"/>
    </row>
    <row r="94" spans="1:16" x14ac:dyDescent="0.3">
      <c r="A94" s="6" t="s">
        <v>104</v>
      </c>
      <c r="B94" s="25">
        <v>981</v>
      </c>
      <c r="C94" s="29">
        <v>-806</v>
      </c>
      <c r="D94" s="25">
        <v>410</v>
      </c>
      <c r="E94" s="25" t="s">
        <v>242</v>
      </c>
      <c r="F94" s="25">
        <v>2393</v>
      </c>
      <c r="G94" s="25">
        <v>3</v>
      </c>
      <c r="H94" s="25">
        <v>3</v>
      </c>
      <c r="I94" s="25">
        <v>-28</v>
      </c>
      <c r="J94" s="25">
        <v>7.8148961001198919E-2</v>
      </c>
      <c r="K94" s="25">
        <v>1887</v>
      </c>
      <c r="L94" s="25" t="s">
        <v>294</v>
      </c>
      <c r="M94" s="25">
        <v>45390</v>
      </c>
      <c r="P94" s="24"/>
    </row>
    <row r="95" spans="1:16" x14ac:dyDescent="0.3">
      <c r="A95" s="8" t="s">
        <v>105</v>
      </c>
      <c r="B95" s="27">
        <v>929</v>
      </c>
      <c r="C95" s="28">
        <v>-647</v>
      </c>
      <c r="D95" s="27">
        <v>218</v>
      </c>
      <c r="E95" s="27" t="s">
        <v>242</v>
      </c>
      <c r="F95" s="27">
        <v>4261</v>
      </c>
      <c r="G95" s="27">
        <v>8</v>
      </c>
      <c r="H95" s="27">
        <v>2</v>
      </c>
      <c r="I95" s="27">
        <v>20</v>
      </c>
      <c r="J95" s="27">
        <v>7.4006508430289289E-2</v>
      </c>
      <c r="K95" s="27">
        <v>2198</v>
      </c>
      <c r="L95" s="27" t="s">
        <v>294</v>
      </c>
      <c r="M95" s="27">
        <v>45506</v>
      </c>
      <c r="P95" s="24"/>
    </row>
    <row r="96" spans="1:16" x14ac:dyDescent="0.3">
      <c r="A96" s="6" t="s">
        <v>106</v>
      </c>
      <c r="B96" s="25">
        <v>881</v>
      </c>
      <c r="C96" s="25">
        <v>237</v>
      </c>
      <c r="D96" s="25">
        <v>415</v>
      </c>
      <c r="E96" s="25" t="s">
        <v>242</v>
      </c>
      <c r="F96" s="25">
        <v>2123</v>
      </c>
      <c r="G96" s="25">
        <v>-15</v>
      </c>
      <c r="H96" s="25">
        <v>-25</v>
      </c>
      <c r="I96" s="25">
        <v>730</v>
      </c>
      <c r="J96" s="25">
        <v>7.0182706057141941E-2</v>
      </c>
      <c r="K96" s="25">
        <v>962</v>
      </c>
      <c r="L96" s="25" t="s">
        <v>301</v>
      </c>
      <c r="M96" s="25">
        <v>45479</v>
      </c>
      <c r="P96" s="24"/>
    </row>
    <row r="97" spans="1:16" x14ac:dyDescent="0.3">
      <c r="A97" s="8" t="s">
        <v>107</v>
      </c>
      <c r="B97" s="27">
        <v>877</v>
      </c>
      <c r="C97" s="27">
        <v>140</v>
      </c>
      <c r="D97" s="27">
        <v>398</v>
      </c>
      <c r="E97" s="27" t="s">
        <v>242</v>
      </c>
      <c r="F97" s="27">
        <v>2204</v>
      </c>
      <c r="G97" s="27">
        <v>435</v>
      </c>
      <c r="H97" s="27">
        <v>248</v>
      </c>
      <c r="I97" s="27">
        <v>152</v>
      </c>
      <c r="J97" s="27">
        <v>6.9864055859379673E-2</v>
      </c>
      <c r="K97" s="27">
        <v>637</v>
      </c>
      <c r="L97" s="27">
        <v>1</v>
      </c>
      <c r="M97" s="27">
        <v>45558</v>
      </c>
      <c r="P97" s="24"/>
    </row>
    <row r="98" spans="1:16" x14ac:dyDescent="0.3">
      <c r="A98" s="6" t="s">
        <v>108</v>
      </c>
      <c r="B98" s="25">
        <v>844</v>
      </c>
      <c r="C98" s="29">
        <v>-844</v>
      </c>
      <c r="D98" s="25">
        <v>204</v>
      </c>
      <c r="E98" s="25" t="s">
        <v>242</v>
      </c>
      <c r="F98" s="25">
        <v>4137</v>
      </c>
      <c r="G98" s="25">
        <v>213</v>
      </c>
      <c r="H98" s="25">
        <v>121</v>
      </c>
      <c r="I98" s="25">
        <v>99</v>
      </c>
      <c r="J98" s="25">
        <v>6.7235191727840871E-2</v>
      </c>
      <c r="K98" s="25">
        <v>6495</v>
      </c>
      <c r="L98" s="25" t="s">
        <v>280</v>
      </c>
      <c r="M98" s="25">
        <v>45295</v>
      </c>
      <c r="P98" s="24"/>
    </row>
    <row r="99" spans="1:16" x14ac:dyDescent="0.3">
      <c r="A99" s="37" t="s">
        <v>109</v>
      </c>
      <c r="B99" s="38">
        <v>828</v>
      </c>
      <c r="C99" s="28">
        <v>-823</v>
      </c>
      <c r="D99" s="38">
        <v>494</v>
      </c>
      <c r="E99" s="38" t="s">
        <v>242</v>
      </c>
      <c r="F99" s="38">
        <v>1676</v>
      </c>
      <c r="G99" s="38">
        <v>-76</v>
      </c>
      <c r="H99" s="38">
        <v>44</v>
      </c>
      <c r="I99" s="38">
        <v>1</v>
      </c>
      <c r="J99" s="38">
        <v>6.5960590936791755E-2</v>
      </c>
      <c r="K99" s="38">
        <v>1456</v>
      </c>
      <c r="L99" s="38" t="s">
        <v>313</v>
      </c>
      <c r="M99" s="38">
        <v>45414</v>
      </c>
      <c r="P99" s="24"/>
    </row>
    <row r="100" spans="1:16" x14ac:dyDescent="0.3">
      <c r="A100" s="6" t="s">
        <v>110</v>
      </c>
      <c r="B100" s="25">
        <v>796</v>
      </c>
      <c r="C100" s="29">
        <v>-651</v>
      </c>
      <c r="D100" s="25">
        <v>262</v>
      </c>
      <c r="E100" s="25" t="s">
        <v>242</v>
      </c>
      <c r="F100" s="25">
        <v>3038</v>
      </c>
      <c r="G100" s="25">
        <v>2</v>
      </c>
      <c r="H100" s="25">
        <v>-9</v>
      </c>
      <c r="I100" s="25">
        <v>-44</v>
      </c>
      <c r="J100" s="25">
        <v>6.3411389354693523E-2</v>
      </c>
      <c r="K100" s="25">
        <v>2658</v>
      </c>
      <c r="L100" s="25" t="s">
        <v>262</v>
      </c>
      <c r="M100" s="25">
        <v>45506</v>
      </c>
      <c r="P100" s="24"/>
    </row>
    <row r="101" spans="1:16" x14ac:dyDescent="0.3">
      <c r="A101" s="37" t="s">
        <v>111</v>
      </c>
      <c r="B101" s="38">
        <v>765</v>
      </c>
      <c r="C101" s="38">
        <v>3382</v>
      </c>
      <c r="D101" s="38">
        <v>258</v>
      </c>
      <c r="E101" s="38" t="s">
        <v>242</v>
      </c>
      <c r="F101" s="38">
        <v>2965</v>
      </c>
      <c r="G101" s="38">
        <v>-10</v>
      </c>
      <c r="H101" s="38">
        <v>11</v>
      </c>
      <c r="I101" s="38">
        <v>133</v>
      </c>
      <c r="J101" s="38">
        <v>6.0941850322035855E-2</v>
      </c>
      <c r="K101" s="38">
        <v>1736</v>
      </c>
      <c r="L101" s="38" t="s">
        <v>268</v>
      </c>
      <c r="M101" s="38" t="s">
        <v>305</v>
      </c>
      <c r="P101" s="24"/>
    </row>
    <row r="102" spans="1:16" x14ac:dyDescent="0.3">
      <c r="A102" s="6" t="s">
        <v>112</v>
      </c>
      <c r="B102" s="25">
        <v>755</v>
      </c>
      <c r="C102" s="29">
        <v>-755</v>
      </c>
      <c r="D102" s="25">
        <v>366</v>
      </c>
      <c r="E102" s="25" t="s">
        <v>242</v>
      </c>
      <c r="F102" s="25">
        <v>2063</v>
      </c>
      <c r="G102" s="25">
        <v>0</v>
      </c>
      <c r="H102" s="25">
        <v>3</v>
      </c>
      <c r="I102" s="25">
        <v>-40</v>
      </c>
      <c r="J102" s="25">
        <v>6.0145224827630156E-2</v>
      </c>
      <c r="K102" s="25">
        <v>7973</v>
      </c>
      <c r="L102" s="25" t="s">
        <v>264</v>
      </c>
      <c r="M102" s="25">
        <v>0</v>
      </c>
      <c r="P102" s="24"/>
    </row>
    <row r="103" spans="1:16" x14ac:dyDescent="0.3">
      <c r="A103" s="37" t="s">
        <v>113</v>
      </c>
      <c r="B103" s="38">
        <v>747</v>
      </c>
      <c r="C103" s="28">
        <v>-702</v>
      </c>
      <c r="D103" s="38">
        <v>417</v>
      </c>
      <c r="E103" s="38" t="s">
        <v>242</v>
      </c>
      <c r="F103" s="38">
        <v>1791</v>
      </c>
      <c r="G103" s="38">
        <v>15</v>
      </c>
      <c r="H103" s="38"/>
      <c r="I103" s="38"/>
      <c r="J103" s="38">
        <v>5.9507924432105598E-2</v>
      </c>
      <c r="K103" s="38">
        <v>9888</v>
      </c>
      <c r="L103" s="38" t="s">
        <v>255</v>
      </c>
      <c r="M103" s="38">
        <v>45462</v>
      </c>
      <c r="P103" s="24"/>
    </row>
    <row r="104" spans="1:16" x14ac:dyDescent="0.3">
      <c r="A104" s="6" t="s">
        <v>114</v>
      </c>
      <c r="B104" s="25">
        <v>729</v>
      </c>
      <c r="C104" s="29">
        <v>-729</v>
      </c>
      <c r="D104" s="25">
        <v>418</v>
      </c>
      <c r="E104" s="25" t="s">
        <v>242</v>
      </c>
      <c r="F104" s="25">
        <v>1744</v>
      </c>
      <c r="G104" s="25">
        <v>-24</v>
      </c>
      <c r="H104" s="25">
        <v>-28</v>
      </c>
      <c r="I104" s="25">
        <v>-42</v>
      </c>
      <c r="J104" s="25">
        <v>5.8073998542175348E-2</v>
      </c>
      <c r="K104" s="25">
        <v>9928</v>
      </c>
      <c r="L104" s="25" t="s">
        <v>257</v>
      </c>
      <c r="M104" s="25">
        <v>45522</v>
      </c>
      <c r="P104" s="24"/>
    </row>
    <row r="105" spans="1:16" x14ac:dyDescent="0.3">
      <c r="A105" s="8" t="s">
        <v>115</v>
      </c>
      <c r="B105" s="27">
        <v>589</v>
      </c>
      <c r="C105" s="28">
        <v>-588</v>
      </c>
      <c r="D105" s="27">
        <v>715</v>
      </c>
      <c r="E105" s="27" t="s">
        <v>242</v>
      </c>
      <c r="F105" s="27">
        <v>824</v>
      </c>
      <c r="G105" s="27">
        <v>1</v>
      </c>
      <c r="H105" s="27">
        <v>1</v>
      </c>
      <c r="I105" s="27">
        <v>4</v>
      </c>
      <c r="J105" s="27">
        <v>4.6921241620495581E-2</v>
      </c>
      <c r="K105" s="27">
        <v>11040</v>
      </c>
      <c r="L105" s="27" t="s">
        <v>314</v>
      </c>
      <c r="M105" s="27">
        <v>45522</v>
      </c>
      <c r="P105" s="24"/>
    </row>
    <row r="106" spans="1:16" x14ac:dyDescent="0.3">
      <c r="A106" s="6" t="s">
        <v>116</v>
      </c>
      <c r="B106" s="25">
        <v>552</v>
      </c>
      <c r="C106" s="29">
        <v>-552</v>
      </c>
      <c r="D106" s="25">
        <v>101</v>
      </c>
      <c r="E106" s="25" t="s">
        <v>242</v>
      </c>
      <c r="F106" s="25">
        <v>5465</v>
      </c>
      <c r="G106" s="25">
        <v>87</v>
      </c>
      <c r="H106" s="25">
        <v>92</v>
      </c>
      <c r="I106" s="25">
        <v>207</v>
      </c>
      <c r="J106" s="25">
        <v>4.3973727291194496E-2</v>
      </c>
      <c r="K106" s="25">
        <v>2699</v>
      </c>
      <c r="L106" s="25" t="s">
        <v>315</v>
      </c>
      <c r="M106" s="25">
        <v>45305</v>
      </c>
      <c r="P106" s="24"/>
    </row>
    <row r="107" spans="1:16" x14ac:dyDescent="0.3">
      <c r="A107" s="8" t="s">
        <v>117</v>
      </c>
      <c r="B107" s="27">
        <v>544</v>
      </c>
      <c r="C107" s="28">
        <v>-544</v>
      </c>
      <c r="D107" s="27">
        <v>219</v>
      </c>
      <c r="E107" s="27" t="s">
        <v>242</v>
      </c>
      <c r="F107" s="27">
        <v>2484</v>
      </c>
      <c r="G107" s="27">
        <v>86</v>
      </c>
      <c r="H107" s="27">
        <v>122</v>
      </c>
      <c r="I107" s="27">
        <v>-3</v>
      </c>
      <c r="J107" s="27">
        <v>4.3336426895669938E-2</v>
      </c>
      <c r="K107" s="27">
        <v>2848</v>
      </c>
      <c r="L107" s="27" t="s">
        <v>280</v>
      </c>
      <c r="M107" s="27">
        <v>0</v>
      </c>
      <c r="P107" s="24"/>
    </row>
    <row r="108" spans="1:16" x14ac:dyDescent="0.3">
      <c r="A108" s="6" t="s">
        <v>118</v>
      </c>
      <c r="B108" s="25">
        <v>536</v>
      </c>
      <c r="C108" s="29">
        <v>-536</v>
      </c>
      <c r="D108" s="25">
        <v>2291</v>
      </c>
      <c r="E108" s="25" t="s">
        <v>297</v>
      </c>
      <c r="F108" s="25">
        <v>234</v>
      </c>
      <c r="G108" s="25">
        <v>7</v>
      </c>
      <c r="H108" s="25">
        <v>32</v>
      </c>
      <c r="I108" s="25">
        <v>-31</v>
      </c>
      <c r="J108" s="25">
        <v>4.269912650014538E-2</v>
      </c>
      <c r="K108" s="25">
        <v>3798</v>
      </c>
      <c r="L108" s="25" t="s">
        <v>247</v>
      </c>
      <c r="M108" s="25">
        <v>0</v>
      </c>
      <c r="P108" s="24"/>
    </row>
    <row r="109" spans="1:16" x14ac:dyDescent="0.3">
      <c r="A109" s="37" t="s">
        <v>119</v>
      </c>
      <c r="B109" s="38">
        <v>500</v>
      </c>
      <c r="C109" s="28">
        <v>-500</v>
      </c>
      <c r="D109" s="38">
        <v>280</v>
      </c>
      <c r="E109" s="38" t="s">
        <v>242</v>
      </c>
      <c r="F109" s="38">
        <v>1786</v>
      </c>
      <c r="G109" s="38">
        <v>54</v>
      </c>
      <c r="H109" s="38"/>
      <c r="I109" s="38">
        <v>-66</v>
      </c>
      <c r="J109" s="38">
        <v>3.9831274720284873E-2</v>
      </c>
      <c r="K109" s="38">
        <v>14141</v>
      </c>
      <c r="L109" s="38" t="s">
        <v>316</v>
      </c>
      <c r="M109" s="38">
        <v>45559</v>
      </c>
      <c r="P109" s="24"/>
    </row>
    <row r="110" spans="1:16" x14ac:dyDescent="0.3">
      <c r="A110" s="6" t="s">
        <v>120</v>
      </c>
      <c r="B110" s="25">
        <v>497</v>
      </c>
      <c r="C110" s="29">
        <v>-497</v>
      </c>
      <c r="D110" s="25">
        <v>199</v>
      </c>
      <c r="E110" s="25" t="s">
        <v>242</v>
      </c>
      <c r="F110" s="25">
        <v>2497</v>
      </c>
      <c r="G110" s="25">
        <v>11</v>
      </c>
      <c r="H110" s="25">
        <v>6</v>
      </c>
      <c r="I110" s="25">
        <v>-38</v>
      </c>
      <c r="J110" s="25">
        <v>3.9592287071963161E-2</v>
      </c>
      <c r="K110" s="25">
        <v>13770</v>
      </c>
      <c r="L110" s="25" t="s">
        <v>316</v>
      </c>
      <c r="M110" s="25">
        <v>0</v>
      </c>
      <c r="P110" s="24"/>
    </row>
    <row r="111" spans="1:16" x14ac:dyDescent="0.3">
      <c r="A111" s="8" t="s">
        <v>121</v>
      </c>
      <c r="B111" s="27">
        <v>442</v>
      </c>
      <c r="C111" s="28">
        <v>-341</v>
      </c>
      <c r="D111" s="27">
        <v>1202</v>
      </c>
      <c r="E111" s="27" t="s">
        <v>297</v>
      </c>
      <c r="F111" s="27">
        <v>368</v>
      </c>
      <c r="G111" s="27">
        <v>17</v>
      </c>
      <c r="H111" s="27"/>
      <c r="I111" s="27">
        <v>70</v>
      </c>
      <c r="J111" s="27">
        <v>3.5210846852731827E-2</v>
      </c>
      <c r="K111" s="27">
        <v>1806</v>
      </c>
      <c r="L111" s="27" t="s">
        <v>270</v>
      </c>
      <c r="M111" s="27">
        <v>45386</v>
      </c>
      <c r="P111" s="24"/>
    </row>
    <row r="112" spans="1:16" x14ac:dyDescent="0.3">
      <c r="A112" s="6" t="s">
        <v>122</v>
      </c>
      <c r="B112" s="25">
        <v>430</v>
      </c>
      <c r="C112" s="29">
        <v>-430</v>
      </c>
      <c r="D112" s="36">
        <v>165</v>
      </c>
      <c r="E112" s="36" t="s">
        <v>242</v>
      </c>
      <c r="F112" s="36">
        <v>2606</v>
      </c>
      <c r="G112" s="25">
        <v>40</v>
      </c>
      <c r="H112" s="25">
        <v>33</v>
      </c>
      <c r="I112" s="25">
        <v>10</v>
      </c>
      <c r="J112" s="25">
        <v>3.4254896259444993E-2</v>
      </c>
      <c r="K112" s="25">
        <v>5115</v>
      </c>
      <c r="L112" s="25" t="s">
        <v>261</v>
      </c>
      <c r="M112" s="25">
        <v>45416</v>
      </c>
      <c r="P112" s="24"/>
    </row>
    <row r="113" spans="1:16" x14ac:dyDescent="0.3">
      <c r="A113" s="8" t="s">
        <v>123</v>
      </c>
      <c r="B113" s="27">
        <v>421</v>
      </c>
      <c r="C113" s="28">
        <v>-181</v>
      </c>
      <c r="D113" s="27">
        <v>85</v>
      </c>
      <c r="E113" s="27" t="s">
        <v>297</v>
      </c>
      <c r="F113" s="27">
        <v>4953</v>
      </c>
      <c r="G113" s="27">
        <v>-30</v>
      </c>
      <c r="H113" s="27">
        <v>-52</v>
      </c>
      <c r="I113" s="27">
        <v>-11</v>
      </c>
      <c r="J113" s="27">
        <v>3.3537933314479865E-2</v>
      </c>
      <c r="K113" s="27">
        <v>8879</v>
      </c>
      <c r="L113" s="27" t="s">
        <v>250</v>
      </c>
      <c r="M113" s="27">
        <v>0</v>
      </c>
      <c r="P113" s="24"/>
    </row>
    <row r="114" spans="1:16" x14ac:dyDescent="0.3">
      <c r="A114" s="6" t="s">
        <v>124</v>
      </c>
      <c r="B114" s="25">
        <v>393</v>
      </c>
      <c r="C114" s="29">
        <v>-243</v>
      </c>
      <c r="D114" s="25">
        <v>134</v>
      </c>
      <c r="E114" s="25" t="s">
        <v>242</v>
      </c>
      <c r="F114" s="25">
        <v>2933</v>
      </c>
      <c r="G114" s="25">
        <v>-14</v>
      </c>
      <c r="H114" s="25">
        <v>-8</v>
      </c>
      <c r="I114" s="25">
        <v>-33</v>
      </c>
      <c r="J114" s="25">
        <v>3.1307381930143909E-2</v>
      </c>
      <c r="K114" s="25">
        <v>4457</v>
      </c>
      <c r="L114" s="25" t="s">
        <v>300</v>
      </c>
      <c r="M114" s="25">
        <v>45522</v>
      </c>
      <c r="P114" s="24"/>
    </row>
    <row r="115" spans="1:16" x14ac:dyDescent="0.3">
      <c r="A115" s="8" t="s">
        <v>125</v>
      </c>
      <c r="B115" s="27">
        <v>331</v>
      </c>
      <c r="C115" s="28">
        <v>-331</v>
      </c>
      <c r="D115" s="39">
        <v>127</v>
      </c>
      <c r="E115" s="39" t="s">
        <v>242</v>
      </c>
      <c r="F115" s="39">
        <v>2606</v>
      </c>
      <c r="G115" s="27">
        <v>-22</v>
      </c>
      <c r="H115" s="27">
        <v>-11</v>
      </c>
      <c r="I115" s="27">
        <v>-44</v>
      </c>
      <c r="J115" s="27">
        <v>2.6368303864828586E-2</v>
      </c>
      <c r="K115" s="27">
        <v>4042</v>
      </c>
      <c r="L115" s="27" t="s">
        <v>262</v>
      </c>
      <c r="M115" s="27">
        <v>45416</v>
      </c>
      <c r="P115" s="24"/>
    </row>
    <row r="116" spans="1:16" x14ac:dyDescent="0.3">
      <c r="A116" s="40" t="s">
        <v>126</v>
      </c>
      <c r="B116" s="41">
        <v>329</v>
      </c>
      <c r="C116" s="29">
        <v>-329</v>
      </c>
      <c r="D116" s="41">
        <v>0</v>
      </c>
      <c r="E116" s="41" t="s">
        <v>292</v>
      </c>
      <c r="F116" s="41"/>
      <c r="G116" s="41">
        <v>-11</v>
      </c>
      <c r="H116" s="41"/>
      <c r="I116" s="41"/>
      <c r="J116" s="41">
        <v>2.6208978765947445E-2</v>
      </c>
      <c r="K116" s="41">
        <v>11654</v>
      </c>
      <c r="L116" s="41" t="s">
        <v>317</v>
      </c>
      <c r="M116" s="41">
        <v>0</v>
      </c>
      <c r="P116" s="24"/>
    </row>
    <row r="117" spans="1:16" x14ac:dyDescent="0.3">
      <c r="A117" s="8" t="s">
        <v>127</v>
      </c>
      <c r="B117" s="27">
        <v>322</v>
      </c>
      <c r="C117" s="28">
        <v>-322</v>
      </c>
      <c r="D117" s="27">
        <v>68</v>
      </c>
      <c r="E117" s="27" t="s">
        <v>242</v>
      </c>
      <c r="F117" s="27">
        <v>4735</v>
      </c>
      <c r="G117" s="27">
        <v>-20</v>
      </c>
      <c r="H117" s="27">
        <v>-27</v>
      </c>
      <c r="I117" s="27">
        <v>-24</v>
      </c>
      <c r="J117" s="27">
        <v>2.5651340919863461E-2</v>
      </c>
      <c r="K117" s="27">
        <v>5699</v>
      </c>
      <c r="L117" s="27" t="s">
        <v>247</v>
      </c>
      <c r="M117" s="27">
        <v>45497</v>
      </c>
      <c r="P117" s="24"/>
    </row>
    <row r="118" spans="1:16" x14ac:dyDescent="0.3">
      <c r="A118" s="6" t="s">
        <v>128</v>
      </c>
      <c r="B118" s="25">
        <v>280</v>
      </c>
      <c r="C118" s="29">
        <v>-280</v>
      </c>
      <c r="D118" s="25">
        <v>37</v>
      </c>
      <c r="E118" s="25" t="s">
        <v>242</v>
      </c>
      <c r="F118" s="25">
        <v>7568</v>
      </c>
      <c r="G118" s="25">
        <v>29</v>
      </c>
      <c r="H118" s="25">
        <v>1</v>
      </c>
      <c r="I118" s="25">
        <v>28</v>
      </c>
      <c r="J118" s="25">
        <v>2.2305513843359527E-2</v>
      </c>
      <c r="K118" s="25">
        <v>8122</v>
      </c>
      <c r="L118" s="25" t="s">
        <v>259</v>
      </c>
      <c r="M118" s="25">
        <v>0</v>
      </c>
      <c r="P118" s="24"/>
    </row>
    <row r="119" spans="1:16" x14ac:dyDescent="0.3">
      <c r="A119" s="8" t="s">
        <v>129</v>
      </c>
      <c r="B119" s="27">
        <v>260</v>
      </c>
      <c r="C119" s="28">
        <v>-259</v>
      </c>
      <c r="D119" s="27">
        <v>160</v>
      </c>
      <c r="E119" s="27" t="s">
        <v>242</v>
      </c>
      <c r="F119" s="27">
        <v>1625</v>
      </c>
      <c r="G119" s="27">
        <v>-5</v>
      </c>
      <c r="H119" s="27">
        <v>24</v>
      </c>
      <c r="I119" s="27">
        <v>0</v>
      </c>
      <c r="J119" s="27">
        <v>2.0712262854548132E-2</v>
      </c>
      <c r="K119" s="27">
        <v>7936</v>
      </c>
      <c r="L119" s="27" t="s">
        <v>312</v>
      </c>
      <c r="M119" s="27">
        <v>29</v>
      </c>
      <c r="P119" s="24"/>
    </row>
    <row r="120" spans="1:16" x14ac:dyDescent="0.3">
      <c r="A120" s="6" t="s">
        <v>130</v>
      </c>
      <c r="B120" s="25">
        <v>256</v>
      </c>
      <c r="C120" s="29">
        <v>-256</v>
      </c>
      <c r="D120" s="25">
        <v>150</v>
      </c>
      <c r="E120" s="25" t="s">
        <v>242</v>
      </c>
      <c r="F120" s="25">
        <v>1707</v>
      </c>
      <c r="G120" s="25">
        <v>50</v>
      </c>
      <c r="H120" s="25">
        <v>45</v>
      </c>
      <c r="I120" s="25">
        <v>108</v>
      </c>
      <c r="J120" s="25">
        <v>2.0393612656785857E-2</v>
      </c>
      <c r="K120" s="25">
        <v>1649</v>
      </c>
      <c r="L120" s="25" t="s">
        <v>318</v>
      </c>
      <c r="M120" s="25">
        <v>45359</v>
      </c>
      <c r="P120" s="24"/>
    </row>
    <row r="121" spans="1:16" x14ac:dyDescent="0.3">
      <c r="A121" s="37" t="s">
        <v>132</v>
      </c>
      <c r="B121" s="38">
        <v>247</v>
      </c>
      <c r="C121" s="28">
        <v>-247</v>
      </c>
      <c r="D121" s="38">
        <v>159</v>
      </c>
      <c r="E121" s="38" t="s">
        <v>242</v>
      </c>
      <c r="F121" s="38">
        <v>1553</v>
      </c>
      <c r="G121" s="38">
        <v>31</v>
      </c>
      <c r="H121" s="38">
        <v>32</v>
      </c>
      <c r="I121" s="38">
        <v>-23</v>
      </c>
      <c r="J121" s="38">
        <v>1.9676649711820728E-2</v>
      </c>
      <c r="K121" s="38">
        <v>9580</v>
      </c>
      <c r="L121" s="38" t="s">
        <v>271</v>
      </c>
      <c r="M121" s="38">
        <v>45345</v>
      </c>
      <c r="P121" s="24"/>
    </row>
    <row r="122" spans="1:16" x14ac:dyDescent="0.3">
      <c r="A122" s="6" t="s">
        <v>131</v>
      </c>
      <c r="B122" s="25">
        <v>247</v>
      </c>
      <c r="C122" s="29">
        <v>-247</v>
      </c>
      <c r="D122" s="25">
        <v>87</v>
      </c>
      <c r="E122" s="25" t="s">
        <v>242</v>
      </c>
      <c r="F122" s="25">
        <v>2839</v>
      </c>
      <c r="G122" s="25">
        <v>-3</v>
      </c>
      <c r="H122" s="25">
        <v>1</v>
      </c>
      <c r="I122" s="25">
        <v>24</v>
      </c>
      <c r="J122" s="25">
        <v>1.9676649711820728E-2</v>
      </c>
      <c r="K122" s="25">
        <v>3999</v>
      </c>
      <c r="L122" s="25" t="s">
        <v>272</v>
      </c>
      <c r="M122" s="25">
        <v>45506</v>
      </c>
      <c r="P122" s="24"/>
    </row>
    <row r="123" spans="1:16" x14ac:dyDescent="0.3">
      <c r="A123" s="8" t="s">
        <v>133</v>
      </c>
      <c r="B123" s="27">
        <v>231</v>
      </c>
      <c r="C123" s="27">
        <v>178</v>
      </c>
      <c r="D123" s="27">
        <v>90</v>
      </c>
      <c r="E123" s="27" t="s">
        <v>242</v>
      </c>
      <c r="F123" s="27">
        <v>2567</v>
      </c>
      <c r="G123" s="27">
        <v>0</v>
      </c>
      <c r="H123" s="27">
        <v>7</v>
      </c>
      <c r="I123" s="27">
        <v>37</v>
      </c>
      <c r="J123" s="27">
        <v>1.8402048920771609E-2</v>
      </c>
      <c r="K123" s="27">
        <v>11301</v>
      </c>
      <c r="L123" s="27" t="s">
        <v>303</v>
      </c>
      <c r="M123" s="27">
        <v>45420</v>
      </c>
      <c r="P123" s="24"/>
    </row>
    <row r="124" spans="1:16" x14ac:dyDescent="0.3">
      <c r="A124" s="6" t="s">
        <v>134</v>
      </c>
      <c r="B124" s="25">
        <v>214</v>
      </c>
      <c r="C124" s="29">
        <v>-214</v>
      </c>
      <c r="D124" s="25">
        <v>43</v>
      </c>
      <c r="E124" s="25" t="s">
        <v>242</v>
      </c>
      <c r="F124" s="25">
        <v>4977</v>
      </c>
      <c r="G124" s="25">
        <v>1</v>
      </c>
      <c r="H124" s="25">
        <v>-15</v>
      </c>
      <c r="I124" s="25">
        <v>-64</v>
      </c>
      <c r="J124" s="25">
        <v>1.7047785580281926E-2</v>
      </c>
      <c r="K124" s="25">
        <v>1770</v>
      </c>
      <c r="L124" s="25" t="s">
        <v>302</v>
      </c>
      <c r="M124" s="25">
        <v>4</v>
      </c>
      <c r="P124" s="24"/>
    </row>
    <row r="125" spans="1:16" x14ac:dyDescent="0.3">
      <c r="A125" s="8" t="s">
        <v>135</v>
      </c>
      <c r="B125" s="27">
        <v>194</v>
      </c>
      <c r="C125" s="28">
        <v>-187</v>
      </c>
      <c r="D125" s="27">
        <v>43</v>
      </c>
      <c r="E125" s="27" t="s">
        <v>242</v>
      </c>
      <c r="F125" s="27">
        <v>4512</v>
      </c>
      <c r="G125" s="27">
        <v>6</v>
      </c>
      <c r="H125" s="27">
        <v>9</v>
      </c>
      <c r="I125" s="27"/>
      <c r="J125" s="27">
        <v>1.5454534591470531E-2</v>
      </c>
      <c r="K125" s="27">
        <v>14330</v>
      </c>
      <c r="L125" s="27" t="s">
        <v>319</v>
      </c>
      <c r="M125" s="27">
        <v>45359</v>
      </c>
      <c r="P125" s="24"/>
    </row>
    <row r="126" spans="1:16" x14ac:dyDescent="0.3">
      <c r="A126" s="40" t="s">
        <v>136</v>
      </c>
      <c r="B126" s="41">
        <v>189</v>
      </c>
      <c r="C126" s="29">
        <v>-189</v>
      </c>
      <c r="D126" s="41">
        <v>67</v>
      </c>
      <c r="E126" s="41" t="s">
        <v>242</v>
      </c>
      <c r="F126" s="41">
        <v>2821</v>
      </c>
      <c r="G126" s="41">
        <v>-49</v>
      </c>
      <c r="H126" s="41">
        <v>10</v>
      </c>
      <c r="I126" s="41">
        <v>-84</v>
      </c>
      <c r="J126" s="41">
        <v>1.5056221844267682E-2</v>
      </c>
      <c r="K126" s="41">
        <v>6538</v>
      </c>
      <c r="L126" s="41" t="s">
        <v>301</v>
      </c>
      <c r="M126" s="41">
        <v>45490</v>
      </c>
      <c r="P126" s="24"/>
    </row>
    <row r="127" spans="1:16" x14ac:dyDescent="0.3">
      <c r="A127" s="8" t="s">
        <v>137</v>
      </c>
      <c r="B127" s="27">
        <v>186</v>
      </c>
      <c r="C127" s="28">
        <v>-186</v>
      </c>
      <c r="D127" s="39">
        <v>77</v>
      </c>
      <c r="E127" s="39" t="s">
        <v>242</v>
      </c>
      <c r="F127" s="39">
        <v>2416</v>
      </c>
      <c r="G127" s="27">
        <v>61</v>
      </c>
      <c r="H127" s="27">
        <v>41</v>
      </c>
      <c r="I127" s="27">
        <v>288</v>
      </c>
      <c r="J127" s="27">
        <v>1.4817234195945973E-2</v>
      </c>
      <c r="K127" s="27">
        <v>7733</v>
      </c>
      <c r="L127" s="27" t="s">
        <v>279</v>
      </c>
      <c r="M127" s="27">
        <v>45405</v>
      </c>
      <c r="P127" s="24"/>
    </row>
    <row r="128" spans="1:16" x14ac:dyDescent="0.3">
      <c r="A128" s="6" t="s">
        <v>138</v>
      </c>
      <c r="B128" s="25">
        <v>183</v>
      </c>
      <c r="C128" s="29">
        <v>-181</v>
      </c>
      <c r="D128" s="25">
        <v>37</v>
      </c>
      <c r="E128" s="25" t="s">
        <v>242</v>
      </c>
      <c r="F128" s="25">
        <v>4946</v>
      </c>
      <c r="G128" s="25">
        <v>-33</v>
      </c>
      <c r="H128" s="25">
        <v>-25</v>
      </c>
      <c r="I128" s="25">
        <v>-27</v>
      </c>
      <c r="J128" s="25">
        <v>1.4578246547624263E-2</v>
      </c>
      <c r="K128" s="25">
        <v>615</v>
      </c>
      <c r="L128" s="25" t="s">
        <v>245</v>
      </c>
      <c r="M128" s="25">
        <v>45506</v>
      </c>
      <c r="P128" s="24"/>
    </row>
    <row r="129" spans="1:16" x14ac:dyDescent="0.3">
      <c r="A129" s="8" t="s">
        <v>139</v>
      </c>
      <c r="B129" s="27">
        <v>174</v>
      </c>
      <c r="C129" s="28">
        <v>-174</v>
      </c>
      <c r="D129" s="27">
        <v>56</v>
      </c>
      <c r="E129" s="27" t="s">
        <v>242</v>
      </c>
      <c r="F129" s="27">
        <v>3107</v>
      </c>
      <c r="G129" s="27">
        <v>-10</v>
      </c>
      <c r="H129" s="27">
        <v>-15</v>
      </c>
      <c r="I129" s="27">
        <v>-77</v>
      </c>
      <c r="J129" s="27">
        <v>1.3861283602659136E-2</v>
      </c>
      <c r="K129" s="27">
        <v>803</v>
      </c>
      <c r="L129" s="27" t="s">
        <v>265</v>
      </c>
      <c r="M129" s="27">
        <v>45522</v>
      </c>
      <c r="P129" s="24"/>
    </row>
    <row r="130" spans="1:16" x14ac:dyDescent="0.3">
      <c r="A130" s="6" t="s">
        <v>140</v>
      </c>
      <c r="B130" s="25">
        <v>170</v>
      </c>
      <c r="C130" s="29">
        <v>-166</v>
      </c>
      <c r="D130" s="25">
        <v>54</v>
      </c>
      <c r="E130" s="25" t="s">
        <v>242</v>
      </c>
      <c r="F130" s="25">
        <v>3148</v>
      </c>
      <c r="G130" s="25">
        <v>-7</v>
      </c>
      <c r="H130" s="25">
        <v>-10</v>
      </c>
      <c r="I130" s="25">
        <v>642</v>
      </c>
      <c r="J130" s="25">
        <v>1.3542633404896857E-2</v>
      </c>
      <c r="K130" s="25">
        <v>1489</v>
      </c>
      <c r="L130" s="25" t="s">
        <v>274</v>
      </c>
      <c r="M130" s="25">
        <v>45369</v>
      </c>
      <c r="P130" s="24"/>
    </row>
    <row r="131" spans="1:16" x14ac:dyDescent="0.3">
      <c r="A131" s="8" t="s">
        <v>141</v>
      </c>
      <c r="B131" s="27">
        <v>163</v>
      </c>
      <c r="C131" s="28">
        <v>-161</v>
      </c>
      <c r="D131" s="27">
        <v>35</v>
      </c>
      <c r="E131" s="27" t="s">
        <v>242</v>
      </c>
      <c r="F131" s="27">
        <v>4657</v>
      </c>
      <c r="G131" s="27">
        <v>26</v>
      </c>
      <c r="H131" s="27">
        <v>24</v>
      </c>
      <c r="I131" s="27">
        <v>66</v>
      </c>
      <c r="J131" s="27">
        <v>1.298499555881287E-2</v>
      </c>
      <c r="K131" s="27">
        <v>3082</v>
      </c>
      <c r="L131" s="27" t="s">
        <v>272</v>
      </c>
      <c r="M131" s="27" t="s">
        <v>258</v>
      </c>
      <c r="P131" s="24"/>
    </row>
    <row r="132" spans="1:16" x14ac:dyDescent="0.3">
      <c r="A132" s="6" t="s">
        <v>142</v>
      </c>
      <c r="B132" s="25">
        <v>162</v>
      </c>
      <c r="C132" s="25">
        <v>2888</v>
      </c>
      <c r="D132" s="25">
        <v>30</v>
      </c>
      <c r="E132" s="25" t="s">
        <v>242</v>
      </c>
      <c r="F132" s="25">
        <v>5400</v>
      </c>
      <c r="G132" s="25">
        <v>-12</v>
      </c>
      <c r="H132" s="25">
        <v>-6</v>
      </c>
      <c r="I132" s="25">
        <v>98</v>
      </c>
      <c r="J132" s="25">
        <v>1.2905333009372298E-2</v>
      </c>
      <c r="K132" s="25">
        <v>1420</v>
      </c>
      <c r="L132" s="25" t="s">
        <v>304</v>
      </c>
      <c r="M132" s="25">
        <v>45359</v>
      </c>
      <c r="P132" s="24"/>
    </row>
    <row r="133" spans="1:16" x14ac:dyDescent="0.3">
      <c r="A133" s="37" t="s">
        <v>143</v>
      </c>
      <c r="B133" s="38">
        <v>158</v>
      </c>
      <c r="C133" s="28">
        <v>-158</v>
      </c>
      <c r="D133" s="38">
        <v>41</v>
      </c>
      <c r="E133" s="38" t="s">
        <v>242</v>
      </c>
      <c r="F133" s="38">
        <v>3854</v>
      </c>
      <c r="G133" s="38">
        <v>39</v>
      </c>
      <c r="H133" s="38">
        <v>33</v>
      </c>
      <c r="I133" s="38">
        <v>-18</v>
      </c>
      <c r="J133" s="38">
        <v>1.2586682811610019E-2</v>
      </c>
      <c r="K133" s="38"/>
      <c r="L133" s="38">
        <v>1</v>
      </c>
      <c r="M133" s="38">
        <v>10</v>
      </c>
      <c r="P133" s="24"/>
    </row>
    <row r="134" spans="1:16" x14ac:dyDescent="0.3">
      <c r="A134" s="40" t="s">
        <v>144</v>
      </c>
      <c r="B134" s="41">
        <v>134</v>
      </c>
      <c r="C134" s="41">
        <v>243</v>
      </c>
      <c r="D134" s="41">
        <v>72</v>
      </c>
      <c r="E134" s="41" t="s">
        <v>242</v>
      </c>
      <c r="F134" s="41">
        <v>1861</v>
      </c>
      <c r="G134" s="41">
        <v>-13</v>
      </c>
      <c r="H134" s="41">
        <v>62</v>
      </c>
      <c r="I134" s="41">
        <v>-61</v>
      </c>
      <c r="J134" s="41">
        <v>1.0674781625036345E-2</v>
      </c>
      <c r="K134" s="41">
        <v>574</v>
      </c>
      <c r="L134" s="41">
        <v>1</v>
      </c>
      <c r="M134" s="41">
        <v>45360</v>
      </c>
      <c r="P134" s="24"/>
    </row>
    <row r="135" spans="1:16" x14ac:dyDescent="0.3">
      <c r="A135" s="8" t="s">
        <v>145</v>
      </c>
      <c r="B135" s="27">
        <v>134</v>
      </c>
      <c r="C135" s="28">
        <v>-134</v>
      </c>
      <c r="D135" s="27">
        <v>20</v>
      </c>
      <c r="E135" s="27" t="s">
        <v>242</v>
      </c>
      <c r="F135" s="27">
        <v>6700</v>
      </c>
      <c r="G135" s="27">
        <v>6</v>
      </c>
      <c r="H135" s="27">
        <v>-4</v>
      </c>
      <c r="I135" s="27">
        <v>49</v>
      </c>
      <c r="J135" s="27">
        <v>1.0674781625036345E-2</v>
      </c>
      <c r="K135" s="27">
        <v>14709</v>
      </c>
      <c r="L135" s="27" t="s">
        <v>280</v>
      </c>
      <c r="M135" s="27">
        <v>45419</v>
      </c>
      <c r="P135" s="24"/>
    </row>
    <row r="136" spans="1:16" x14ac:dyDescent="0.3">
      <c r="A136" s="6" t="s">
        <v>146</v>
      </c>
      <c r="B136" s="25">
        <v>112</v>
      </c>
      <c r="C136" s="29">
        <v>-112</v>
      </c>
      <c r="D136" s="25">
        <v>31</v>
      </c>
      <c r="E136" s="25" t="s">
        <v>242</v>
      </c>
      <c r="F136" s="25">
        <v>3613</v>
      </c>
      <c r="G136" s="25">
        <v>8</v>
      </c>
      <c r="H136" s="25">
        <v>7</v>
      </c>
      <c r="I136" s="25">
        <v>-28</v>
      </c>
      <c r="J136" s="25">
        <v>8.9222055373438108E-3</v>
      </c>
      <c r="K136" s="25">
        <v>5065</v>
      </c>
      <c r="L136" s="25" t="s">
        <v>257</v>
      </c>
      <c r="M136" s="25">
        <v>45506</v>
      </c>
      <c r="P136" s="24"/>
    </row>
    <row r="137" spans="1:16" x14ac:dyDescent="0.3">
      <c r="A137" s="8" t="s">
        <v>147</v>
      </c>
      <c r="B137" s="27">
        <v>112</v>
      </c>
      <c r="C137" s="28">
        <v>-96</v>
      </c>
      <c r="D137" s="39">
        <v>43</v>
      </c>
      <c r="E137" s="39" t="s">
        <v>242</v>
      </c>
      <c r="F137" s="39">
        <v>2605</v>
      </c>
      <c r="G137" s="27">
        <v>-4</v>
      </c>
      <c r="H137" s="27">
        <v>1</v>
      </c>
      <c r="I137" s="27">
        <v>33</v>
      </c>
      <c r="J137" s="27">
        <v>8.9222055373438108E-3</v>
      </c>
      <c r="K137" s="27">
        <v>2974</v>
      </c>
      <c r="L137" s="27" t="s">
        <v>310</v>
      </c>
      <c r="M137" s="27">
        <v>0</v>
      </c>
      <c r="P137" s="24"/>
    </row>
    <row r="138" spans="1:16" x14ac:dyDescent="0.3">
      <c r="A138" s="40" t="s">
        <v>148</v>
      </c>
      <c r="B138" s="41">
        <v>98</v>
      </c>
      <c r="C138" s="29">
        <v>-98</v>
      </c>
      <c r="D138" s="41">
        <v>22</v>
      </c>
      <c r="E138" s="41" t="s">
        <v>242</v>
      </c>
      <c r="F138" s="41">
        <v>4455</v>
      </c>
      <c r="G138" s="41">
        <v>46</v>
      </c>
      <c r="H138" s="41"/>
      <c r="I138" s="41">
        <v>-48</v>
      </c>
      <c r="J138" s="41">
        <v>7.8069298451758353E-3</v>
      </c>
      <c r="K138" s="41">
        <v>2766</v>
      </c>
      <c r="L138" s="41" t="s">
        <v>248</v>
      </c>
      <c r="M138" s="41">
        <v>45462</v>
      </c>
      <c r="P138" s="24"/>
    </row>
    <row r="139" spans="1:16" x14ac:dyDescent="0.3">
      <c r="A139" s="8" t="s">
        <v>149</v>
      </c>
      <c r="B139" s="27">
        <v>84</v>
      </c>
      <c r="C139" s="28">
        <v>-84</v>
      </c>
      <c r="D139" s="27">
        <v>28</v>
      </c>
      <c r="E139" s="27" t="s">
        <v>242</v>
      </c>
      <c r="F139" s="27">
        <v>3000</v>
      </c>
      <c r="G139" s="27">
        <v>-1</v>
      </c>
      <c r="H139" s="27">
        <v>-2</v>
      </c>
      <c r="I139" s="27">
        <v>-52</v>
      </c>
      <c r="J139" s="27">
        <v>6.691654153007859E-3</v>
      </c>
      <c r="K139" s="27">
        <v>15675</v>
      </c>
      <c r="L139" s="27" t="s">
        <v>311</v>
      </c>
      <c r="M139" s="27">
        <v>45477</v>
      </c>
      <c r="P139" s="24"/>
    </row>
    <row r="140" spans="1:16" x14ac:dyDescent="0.3">
      <c r="A140" s="6" t="s">
        <v>150</v>
      </c>
      <c r="B140" s="25">
        <v>82</v>
      </c>
      <c r="C140" s="29">
        <v>-9</v>
      </c>
      <c r="D140" s="25">
        <v>40</v>
      </c>
      <c r="E140" s="25" t="s">
        <v>242</v>
      </c>
      <c r="F140" s="25">
        <v>2050</v>
      </c>
      <c r="G140" s="25"/>
      <c r="H140" s="25"/>
      <c r="I140" s="25">
        <v>-30</v>
      </c>
      <c r="J140" s="25">
        <v>6.5323290541267186E-3</v>
      </c>
      <c r="K140" s="25">
        <v>1968</v>
      </c>
      <c r="L140" s="25">
        <v>1</v>
      </c>
      <c r="M140" s="25">
        <v>1</v>
      </c>
      <c r="P140" s="24"/>
    </row>
    <row r="141" spans="1:16" x14ac:dyDescent="0.3">
      <c r="A141" s="37" t="s">
        <v>151</v>
      </c>
      <c r="B141" s="38">
        <v>81</v>
      </c>
      <c r="C141" s="28">
        <v>-81</v>
      </c>
      <c r="D141" s="38">
        <v>17</v>
      </c>
      <c r="E141" s="38" t="s">
        <v>242</v>
      </c>
      <c r="F141" s="38">
        <v>4765</v>
      </c>
      <c r="G141" s="38">
        <v>6</v>
      </c>
      <c r="H141" s="38">
        <v>10</v>
      </c>
      <c r="I141" s="38">
        <v>90</v>
      </c>
      <c r="J141" s="38">
        <v>6.4526665046861489E-3</v>
      </c>
      <c r="K141" s="38">
        <v>9954</v>
      </c>
      <c r="L141" s="38" t="s">
        <v>301</v>
      </c>
      <c r="M141" s="38" t="s">
        <v>305</v>
      </c>
      <c r="P141" s="24"/>
    </row>
    <row r="142" spans="1:16" x14ac:dyDescent="0.3">
      <c r="A142" s="6" t="s">
        <v>152</v>
      </c>
      <c r="B142" s="25">
        <v>69</v>
      </c>
      <c r="C142" s="29">
        <v>-69</v>
      </c>
      <c r="D142" s="25">
        <v>43</v>
      </c>
      <c r="E142" s="25" t="s">
        <v>242</v>
      </c>
      <c r="F142" s="25">
        <v>1605</v>
      </c>
      <c r="G142" s="25">
        <v>67</v>
      </c>
      <c r="H142" s="25">
        <v>15</v>
      </c>
      <c r="I142" s="25">
        <v>-82</v>
      </c>
      <c r="J142" s="25">
        <v>5.496715911399312E-3</v>
      </c>
      <c r="K142" s="25">
        <v>9941</v>
      </c>
      <c r="L142" s="25" t="s">
        <v>312</v>
      </c>
      <c r="M142" s="25">
        <v>2</v>
      </c>
      <c r="P142" s="24"/>
    </row>
    <row r="143" spans="1:16" x14ac:dyDescent="0.3">
      <c r="A143" s="8" t="s">
        <v>153</v>
      </c>
      <c r="B143" s="27">
        <v>42</v>
      </c>
      <c r="C143" s="28">
        <v>-38</v>
      </c>
      <c r="D143" s="27">
        <v>5</v>
      </c>
      <c r="E143" s="27" t="s">
        <v>242</v>
      </c>
      <c r="F143" s="27">
        <v>8400</v>
      </c>
      <c r="G143" s="27">
        <v>2</v>
      </c>
      <c r="H143" s="27">
        <v>-3</v>
      </c>
      <c r="I143" s="27">
        <v>-58</v>
      </c>
      <c r="J143" s="27">
        <v>3.3458270765039295E-3</v>
      </c>
      <c r="K143" s="27">
        <v>6153</v>
      </c>
      <c r="L143" s="27" t="s">
        <v>320</v>
      </c>
      <c r="M143" s="27" t="s">
        <v>321</v>
      </c>
      <c r="P143" s="24"/>
    </row>
    <row r="144" spans="1:16" x14ac:dyDescent="0.3">
      <c r="A144" s="6" t="s">
        <v>154</v>
      </c>
      <c r="B144" s="25">
        <v>41</v>
      </c>
      <c r="C144" s="29">
        <v>-41</v>
      </c>
      <c r="D144" s="25">
        <v>49</v>
      </c>
      <c r="E144" s="25" t="s">
        <v>242</v>
      </c>
      <c r="F144" s="25">
        <v>837</v>
      </c>
      <c r="G144" s="25">
        <v>-37</v>
      </c>
      <c r="H144" s="25">
        <v>18</v>
      </c>
      <c r="I144" s="25">
        <v>-25</v>
      </c>
      <c r="J144" s="25">
        <v>3.2661645270633593E-3</v>
      </c>
      <c r="K144" s="25">
        <v>11646</v>
      </c>
      <c r="L144" s="25">
        <v>1</v>
      </c>
      <c r="M144" s="25">
        <v>45522</v>
      </c>
      <c r="P144" s="24"/>
    </row>
    <row r="145" spans="1:16" x14ac:dyDescent="0.3">
      <c r="A145" s="8" t="s">
        <v>155</v>
      </c>
      <c r="B145" s="27">
        <v>40</v>
      </c>
      <c r="C145" s="28">
        <v>-40</v>
      </c>
      <c r="D145" s="27">
        <v>4</v>
      </c>
      <c r="E145" s="27" t="s">
        <v>242</v>
      </c>
      <c r="F145" s="27">
        <v>10000</v>
      </c>
      <c r="G145" s="27">
        <v>35</v>
      </c>
      <c r="H145" s="27">
        <v>7</v>
      </c>
      <c r="I145" s="27">
        <v>-60</v>
      </c>
      <c r="J145" s="27">
        <v>3.1865019776227896E-3</v>
      </c>
      <c r="K145" s="27">
        <v>369</v>
      </c>
      <c r="L145" s="27">
        <v>1</v>
      </c>
      <c r="M145" s="27">
        <v>45369</v>
      </c>
      <c r="P145" s="24"/>
    </row>
    <row r="146" spans="1:16" x14ac:dyDescent="0.3">
      <c r="A146" s="6" t="s">
        <v>156</v>
      </c>
      <c r="B146" s="25">
        <v>38</v>
      </c>
      <c r="C146" s="29">
        <v>-38</v>
      </c>
      <c r="D146" s="25">
        <v>6</v>
      </c>
      <c r="E146" s="25" t="s">
        <v>242</v>
      </c>
      <c r="F146" s="25">
        <v>6333</v>
      </c>
      <c r="G146" s="25">
        <v>30</v>
      </c>
      <c r="H146" s="25">
        <v>13</v>
      </c>
      <c r="I146" s="25">
        <v>25</v>
      </c>
      <c r="J146" s="25">
        <v>3.0271768787416505E-3</v>
      </c>
      <c r="K146" s="25">
        <v>8048</v>
      </c>
      <c r="L146" s="25" t="s">
        <v>322</v>
      </c>
      <c r="M146" s="25">
        <v>45326</v>
      </c>
      <c r="P146" s="24"/>
    </row>
    <row r="147" spans="1:16" x14ac:dyDescent="0.3">
      <c r="A147" s="8" t="s">
        <v>157</v>
      </c>
      <c r="B147" s="27">
        <v>33</v>
      </c>
      <c r="C147" s="27">
        <v>1199</v>
      </c>
      <c r="D147" s="27">
        <v>21</v>
      </c>
      <c r="E147" s="27" t="s">
        <v>242</v>
      </c>
      <c r="F147" s="27">
        <v>1571</v>
      </c>
      <c r="G147" s="27">
        <v>-3</v>
      </c>
      <c r="H147" s="27">
        <v>52</v>
      </c>
      <c r="I147" s="27">
        <v>-19</v>
      </c>
      <c r="J147" s="27">
        <v>2.6288641315388014E-3</v>
      </c>
      <c r="K147" s="27">
        <v>9325</v>
      </c>
      <c r="L147" s="27" t="s">
        <v>256</v>
      </c>
      <c r="M147" s="27">
        <v>45459</v>
      </c>
      <c r="P147" s="24"/>
    </row>
    <row r="148" spans="1:16" x14ac:dyDescent="0.3">
      <c r="A148" s="40" t="s">
        <v>158</v>
      </c>
      <c r="B148" s="41">
        <v>33</v>
      </c>
      <c r="C148" s="29">
        <v>-33</v>
      </c>
      <c r="D148" s="41">
        <v>9</v>
      </c>
      <c r="E148" s="41" t="s">
        <v>242</v>
      </c>
      <c r="F148" s="41">
        <v>3667</v>
      </c>
      <c r="G148" s="41">
        <v>-62</v>
      </c>
      <c r="H148" s="41">
        <v>-35</v>
      </c>
      <c r="I148" s="41">
        <v>28</v>
      </c>
      <c r="J148" s="41">
        <v>2.6288641315388014E-3</v>
      </c>
      <c r="K148" s="41">
        <v>2617</v>
      </c>
      <c r="L148" s="41" t="s">
        <v>323</v>
      </c>
      <c r="M148" s="41">
        <v>25</v>
      </c>
      <c r="P148" s="24"/>
    </row>
    <row r="149" spans="1:16" x14ac:dyDescent="0.3">
      <c r="A149" s="37" t="s">
        <v>159</v>
      </c>
      <c r="B149" s="38">
        <v>31</v>
      </c>
      <c r="C149" s="28">
        <v>-31</v>
      </c>
      <c r="D149" s="38">
        <v>0</v>
      </c>
      <c r="E149" s="38" t="s">
        <v>292</v>
      </c>
      <c r="F149" s="38"/>
      <c r="G149" s="38">
        <v>-69</v>
      </c>
      <c r="H149" s="38">
        <v>-40</v>
      </c>
      <c r="I149" s="38">
        <v>-53</v>
      </c>
      <c r="J149" s="38">
        <v>2.4695390326576624E-3</v>
      </c>
      <c r="K149" s="38">
        <v>1604</v>
      </c>
      <c r="L149" s="38" t="s">
        <v>323</v>
      </c>
      <c r="M149" s="38">
        <v>45447</v>
      </c>
      <c r="P149" s="24"/>
    </row>
    <row r="150" spans="1:16" x14ac:dyDescent="0.3">
      <c r="A150" s="6" t="s">
        <v>160</v>
      </c>
      <c r="B150" s="25">
        <v>31</v>
      </c>
      <c r="C150" s="29">
        <v>-31</v>
      </c>
      <c r="D150" s="25">
        <v>34</v>
      </c>
      <c r="E150" s="25" t="s">
        <v>242</v>
      </c>
      <c r="F150" s="25">
        <v>912</v>
      </c>
      <c r="G150" s="25">
        <v>-11</v>
      </c>
      <c r="H150" s="25">
        <v>83</v>
      </c>
      <c r="I150" s="25"/>
      <c r="J150" s="25">
        <v>2.4695390326576624E-3</v>
      </c>
      <c r="K150" s="25">
        <v>12779</v>
      </c>
      <c r="L150" s="25">
        <v>1</v>
      </c>
      <c r="M150" s="25">
        <v>45522</v>
      </c>
      <c r="P150" s="24"/>
    </row>
    <row r="151" spans="1:16" x14ac:dyDescent="0.3">
      <c r="A151" s="8" t="s">
        <v>161</v>
      </c>
      <c r="B151" s="27">
        <v>31</v>
      </c>
      <c r="C151" s="28">
        <v>-31</v>
      </c>
      <c r="D151" s="27">
        <v>3</v>
      </c>
      <c r="E151" s="27" t="s">
        <v>242</v>
      </c>
      <c r="F151" s="27">
        <v>10333</v>
      </c>
      <c r="G151" s="27">
        <v>27</v>
      </c>
      <c r="H151" s="27">
        <v>2</v>
      </c>
      <c r="I151" s="27">
        <v>-60</v>
      </c>
      <c r="J151" s="27">
        <v>2.4695390326576624E-3</v>
      </c>
      <c r="K151" s="27">
        <v>4725</v>
      </c>
      <c r="L151" s="27" t="s">
        <v>303</v>
      </c>
      <c r="M151" s="27">
        <v>0</v>
      </c>
      <c r="P151" s="24"/>
    </row>
    <row r="152" spans="1:16" x14ac:dyDescent="0.3">
      <c r="A152" s="40" t="s">
        <v>162</v>
      </c>
      <c r="B152" s="41">
        <v>28</v>
      </c>
      <c r="C152" s="29">
        <v>-28</v>
      </c>
      <c r="D152" s="41">
        <v>14</v>
      </c>
      <c r="E152" s="41" t="s">
        <v>242</v>
      </c>
      <c r="F152" s="41">
        <v>2000</v>
      </c>
      <c r="G152" s="41">
        <v>-14</v>
      </c>
      <c r="H152" s="41">
        <v>-13</v>
      </c>
      <c r="I152" s="41">
        <v>-40</v>
      </c>
      <c r="J152" s="41">
        <v>2.2305513843359527E-3</v>
      </c>
      <c r="K152" s="41">
        <v>6718</v>
      </c>
      <c r="L152" s="41">
        <v>1</v>
      </c>
      <c r="M152" s="41">
        <v>45513</v>
      </c>
      <c r="P152" s="24"/>
    </row>
    <row r="153" spans="1:16" x14ac:dyDescent="0.3">
      <c r="A153" s="37" t="s">
        <v>163</v>
      </c>
      <c r="B153" s="38">
        <v>26</v>
      </c>
      <c r="C153" s="28">
        <v>-26</v>
      </c>
      <c r="D153" s="38">
        <v>0</v>
      </c>
      <c r="E153" s="38" t="s">
        <v>292</v>
      </c>
      <c r="F153" s="38"/>
      <c r="G153" s="38"/>
      <c r="H153" s="38"/>
      <c r="I153" s="38">
        <v>2098</v>
      </c>
      <c r="J153" s="38">
        <v>2.0712262854548132E-3</v>
      </c>
      <c r="K153" s="38">
        <v>10867</v>
      </c>
      <c r="L153" s="38">
        <v>1</v>
      </c>
      <c r="M153" s="38">
        <v>45386</v>
      </c>
      <c r="P153" s="24"/>
    </row>
    <row r="154" spans="1:16" x14ac:dyDescent="0.3">
      <c r="A154" s="6" t="s">
        <v>164</v>
      </c>
      <c r="B154" s="25">
        <v>25</v>
      </c>
      <c r="C154" s="29">
        <v>-25</v>
      </c>
      <c r="D154" s="25">
        <v>2</v>
      </c>
      <c r="E154" s="25" t="s">
        <v>242</v>
      </c>
      <c r="F154" s="25">
        <v>12500</v>
      </c>
      <c r="G154" s="25">
        <v>37</v>
      </c>
      <c r="H154" s="25">
        <v>19</v>
      </c>
      <c r="I154" s="25">
        <v>-46</v>
      </c>
      <c r="J154" s="25">
        <v>1.9915637360142439E-3</v>
      </c>
      <c r="K154" s="25">
        <v>5843</v>
      </c>
      <c r="L154" s="25" t="s">
        <v>270</v>
      </c>
      <c r="M154" s="25">
        <v>0</v>
      </c>
      <c r="P154" s="24"/>
    </row>
    <row r="155" spans="1:16" x14ac:dyDescent="0.3">
      <c r="A155" s="37" t="s">
        <v>165</v>
      </c>
      <c r="B155" s="38">
        <v>25</v>
      </c>
      <c r="C155" s="28">
        <v>-25</v>
      </c>
      <c r="D155" s="38">
        <v>1</v>
      </c>
      <c r="E155" s="38" t="s">
        <v>242</v>
      </c>
      <c r="F155" s="38">
        <v>25000</v>
      </c>
      <c r="G155" s="38">
        <v>103</v>
      </c>
      <c r="H155" s="38"/>
      <c r="I155" s="38">
        <v>0</v>
      </c>
      <c r="J155" s="38">
        <v>1.9915637360142439E-3</v>
      </c>
      <c r="K155" s="38"/>
      <c r="L155" s="38" t="s">
        <v>259</v>
      </c>
      <c r="M155" s="38" t="s">
        <v>305</v>
      </c>
      <c r="P155" s="24"/>
    </row>
    <row r="156" spans="1:16" x14ac:dyDescent="0.3">
      <c r="A156" s="40" t="s">
        <v>166</v>
      </c>
      <c r="B156" s="41">
        <v>24</v>
      </c>
      <c r="C156" s="29">
        <v>-24</v>
      </c>
      <c r="D156" s="41">
        <v>12</v>
      </c>
      <c r="E156" s="41" t="s">
        <v>242</v>
      </c>
      <c r="F156" s="41">
        <v>2000</v>
      </c>
      <c r="G156" s="41"/>
      <c r="H156" s="41"/>
      <c r="I156" s="41">
        <v>123</v>
      </c>
      <c r="J156" s="41">
        <v>1.911901186573674E-3</v>
      </c>
      <c r="K156" s="41">
        <v>13552</v>
      </c>
      <c r="L156" s="41">
        <v>1</v>
      </c>
      <c r="M156" s="41" t="s">
        <v>305</v>
      </c>
      <c r="P156" s="24"/>
    </row>
    <row r="157" spans="1:16" x14ac:dyDescent="0.3">
      <c r="A157" s="37" t="s">
        <v>168</v>
      </c>
      <c r="B157" s="38">
        <v>21</v>
      </c>
      <c r="C157" s="28">
        <v>-21</v>
      </c>
      <c r="D157" s="38">
        <v>6</v>
      </c>
      <c r="E157" s="38" t="s">
        <v>242</v>
      </c>
      <c r="F157" s="38">
        <v>3500</v>
      </c>
      <c r="G157" s="38">
        <v>-75</v>
      </c>
      <c r="H157" s="38">
        <v>-2</v>
      </c>
      <c r="I157" s="38">
        <v>-88</v>
      </c>
      <c r="J157" s="38">
        <v>1.6729135382519647E-3</v>
      </c>
      <c r="K157" s="38"/>
      <c r="L157" s="38" t="s">
        <v>309</v>
      </c>
      <c r="M157" s="38" t="s">
        <v>305</v>
      </c>
      <c r="P157" s="24"/>
    </row>
    <row r="158" spans="1:16" x14ac:dyDescent="0.3">
      <c r="A158" s="6" t="s">
        <v>167</v>
      </c>
      <c r="B158" s="25">
        <v>21</v>
      </c>
      <c r="C158" s="29">
        <v>-21</v>
      </c>
      <c r="D158" s="25">
        <v>9</v>
      </c>
      <c r="E158" s="25" t="s">
        <v>242</v>
      </c>
      <c r="F158" s="25">
        <v>2333</v>
      </c>
      <c r="G158" s="25">
        <v>46</v>
      </c>
      <c r="H158" s="25">
        <v>73</v>
      </c>
      <c r="I158" s="25">
        <v>425</v>
      </c>
      <c r="J158" s="25">
        <v>1.6729135382519647E-3</v>
      </c>
      <c r="K158" s="25">
        <v>5895</v>
      </c>
      <c r="L158" s="25">
        <v>1</v>
      </c>
      <c r="M158" s="25">
        <v>10</v>
      </c>
      <c r="P158" s="24"/>
    </row>
    <row r="159" spans="1:16" x14ac:dyDescent="0.3">
      <c r="A159" s="37" t="s">
        <v>170</v>
      </c>
      <c r="B159" s="38">
        <v>21</v>
      </c>
      <c r="C159" s="28">
        <v>-21</v>
      </c>
      <c r="D159" s="38">
        <v>3</v>
      </c>
      <c r="E159" s="38" t="s">
        <v>242</v>
      </c>
      <c r="F159" s="38">
        <v>7000</v>
      </c>
      <c r="G159" s="38">
        <v>6</v>
      </c>
      <c r="H159" s="38"/>
      <c r="I159" s="38">
        <v>-51</v>
      </c>
      <c r="J159" s="38">
        <v>1.6729135382519647E-3</v>
      </c>
      <c r="K159" s="38"/>
      <c r="L159" s="38">
        <v>1</v>
      </c>
      <c r="M159" s="38" t="s">
        <v>305</v>
      </c>
      <c r="P159" s="24"/>
    </row>
    <row r="160" spans="1:16" x14ac:dyDescent="0.3">
      <c r="A160" s="40" t="s">
        <v>169</v>
      </c>
      <c r="B160" s="41">
        <v>21</v>
      </c>
      <c r="C160" s="29">
        <v>-21</v>
      </c>
      <c r="D160" s="41">
        <v>7</v>
      </c>
      <c r="E160" s="41" t="s">
        <v>242</v>
      </c>
      <c r="F160" s="41">
        <v>3000</v>
      </c>
      <c r="G160" s="41">
        <v>55</v>
      </c>
      <c r="H160" s="41"/>
      <c r="I160" s="41">
        <v>200</v>
      </c>
      <c r="J160" s="41">
        <v>1.6729135382519647E-3</v>
      </c>
      <c r="K160" s="41">
        <v>7856</v>
      </c>
      <c r="L160" s="41" t="s">
        <v>260</v>
      </c>
      <c r="M160" s="41">
        <v>45462</v>
      </c>
      <c r="P160" s="24"/>
    </row>
    <row r="161" spans="1:16" x14ac:dyDescent="0.3">
      <c r="A161" s="8" t="s">
        <v>171</v>
      </c>
      <c r="B161" s="27">
        <v>20</v>
      </c>
      <c r="C161" s="28">
        <v>-20</v>
      </c>
      <c r="D161" s="27">
        <v>12</v>
      </c>
      <c r="E161" s="27" t="s">
        <v>242</v>
      </c>
      <c r="F161" s="27">
        <v>1667</v>
      </c>
      <c r="G161" s="27"/>
      <c r="H161" s="27"/>
      <c r="I161" s="27">
        <v>-87</v>
      </c>
      <c r="J161" s="27">
        <v>1.5932509888113948E-3</v>
      </c>
      <c r="K161" s="27">
        <v>5642</v>
      </c>
      <c r="L161" s="27" t="s">
        <v>310</v>
      </c>
      <c r="M161" s="27">
        <v>15</v>
      </c>
      <c r="P161" s="24"/>
    </row>
    <row r="162" spans="1:16" x14ac:dyDescent="0.3">
      <c r="A162" s="40" t="s">
        <v>173</v>
      </c>
      <c r="B162" s="41">
        <v>20</v>
      </c>
      <c r="C162" s="29">
        <v>-20</v>
      </c>
      <c r="D162" s="41">
        <v>6</v>
      </c>
      <c r="E162" s="41" t="s">
        <v>242</v>
      </c>
      <c r="F162" s="41">
        <v>3333</v>
      </c>
      <c r="G162" s="41">
        <v>28</v>
      </c>
      <c r="H162" s="41"/>
      <c r="I162" s="41">
        <v>-7</v>
      </c>
      <c r="J162" s="41">
        <v>1.5932509888113948E-3</v>
      </c>
      <c r="K162" s="41">
        <v>5837</v>
      </c>
      <c r="L162" s="41" t="s">
        <v>277</v>
      </c>
      <c r="M162" s="41">
        <v>12</v>
      </c>
      <c r="P162" s="24"/>
    </row>
    <row r="163" spans="1:16" x14ac:dyDescent="0.3">
      <c r="A163" s="8" t="s">
        <v>172</v>
      </c>
      <c r="B163" s="27">
        <v>20</v>
      </c>
      <c r="C163" s="28">
        <v>-20</v>
      </c>
      <c r="D163" s="27">
        <v>2</v>
      </c>
      <c r="E163" s="27" t="s">
        <v>242</v>
      </c>
      <c r="F163" s="27">
        <v>10000</v>
      </c>
      <c r="G163" s="27">
        <v>45</v>
      </c>
      <c r="H163" s="27"/>
      <c r="I163" s="27">
        <v>175</v>
      </c>
      <c r="J163" s="27">
        <v>1.5932509888113948E-3</v>
      </c>
      <c r="K163" s="27">
        <v>9885</v>
      </c>
      <c r="L163" s="27" t="s">
        <v>316</v>
      </c>
      <c r="M163" s="27">
        <v>45462</v>
      </c>
      <c r="P163" s="24"/>
    </row>
    <row r="164" spans="1:16" x14ac:dyDescent="0.3">
      <c r="A164" s="6" t="s">
        <v>174</v>
      </c>
      <c r="B164" s="25">
        <v>18</v>
      </c>
      <c r="C164" s="29">
        <v>-18</v>
      </c>
      <c r="D164" s="25">
        <v>2</v>
      </c>
      <c r="E164" s="25" t="s">
        <v>242</v>
      </c>
      <c r="F164" s="25">
        <v>9000</v>
      </c>
      <c r="G164" s="25"/>
      <c r="H164" s="25">
        <v>23</v>
      </c>
      <c r="I164" s="25">
        <v>200</v>
      </c>
      <c r="J164" s="25">
        <v>1.4339258899302555E-3</v>
      </c>
      <c r="K164" s="25">
        <v>465</v>
      </c>
      <c r="L164" s="25" t="s">
        <v>267</v>
      </c>
      <c r="M164" s="25" t="s">
        <v>305</v>
      </c>
      <c r="P164" s="24"/>
    </row>
    <row r="165" spans="1:16" x14ac:dyDescent="0.3">
      <c r="A165" s="8" t="s">
        <v>175</v>
      </c>
      <c r="B165" s="27">
        <v>14</v>
      </c>
      <c r="C165" s="28">
        <v>-14</v>
      </c>
      <c r="D165" s="27">
        <v>43</v>
      </c>
      <c r="E165" s="27" t="s">
        <v>297</v>
      </c>
      <c r="F165" s="27">
        <v>326</v>
      </c>
      <c r="G165" s="27">
        <v>22</v>
      </c>
      <c r="H165" s="27">
        <v>37</v>
      </c>
      <c r="I165" s="27">
        <v>-1</v>
      </c>
      <c r="J165" s="27">
        <v>1.1152756921679764E-3</v>
      </c>
      <c r="K165" s="27">
        <v>1298</v>
      </c>
      <c r="L165" s="27">
        <v>1</v>
      </c>
      <c r="M165" s="27">
        <v>45513</v>
      </c>
      <c r="P165" s="24"/>
    </row>
    <row r="166" spans="1:16" x14ac:dyDescent="0.3">
      <c r="A166" s="40" t="s">
        <v>176</v>
      </c>
      <c r="B166" s="41">
        <v>13</v>
      </c>
      <c r="C166" s="29">
        <v>-13</v>
      </c>
      <c r="D166" s="41">
        <v>1</v>
      </c>
      <c r="E166" s="41" t="s">
        <v>242</v>
      </c>
      <c r="F166" s="41">
        <v>13000</v>
      </c>
      <c r="G166" s="41">
        <v>61</v>
      </c>
      <c r="H166" s="41"/>
      <c r="I166" s="41">
        <v>-78</v>
      </c>
      <c r="J166" s="41">
        <v>1.0356131427274066E-3</v>
      </c>
      <c r="K166" s="41">
        <v>4833</v>
      </c>
      <c r="L166" s="41">
        <v>1</v>
      </c>
      <c r="M166" s="41">
        <v>45522</v>
      </c>
      <c r="P166" s="24"/>
    </row>
    <row r="167" spans="1:16" x14ac:dyDescent="0.3">
      <c r="A167" s="37" t="s">
        <v>177</v>
      </c>
      <c r="B167" s="38">
        <v>12</v>
      </c>
      <c r="C167" s="28">
        <v>-12</v>
      </c>
      <c r="D167" s="38">
        <v>2</v>
      </c>
      <c r="E167" s="38" t="s">
        <v>242</v>
      </c>
      <c r="F167" s="38">
        <v>6000</v>
      </c>
      <c r="G167" s="38"/>
      <c r="H167" s="38"/>
      <c r="I167" s="38"/>
      <c r="J167" s="38">
        <v>9.5595059328683698E-4</v>
      </c>
      <c r="K167" s="38">
        <v>12037</v>
      </c>
      <c r="L167" s="38" t="s">
        <v>324</v>
      </c>
      <c r="M167" s="38">
        <v>0</v>
      </c>
      <c r="P167" s="24"/>
    </row>
    <row r="168" spans="1:16" x14ac:dyDescent="0.3">
      <c r="A168" s="6" t="s">
        <v>178</v>
      </c>
      <c r="B168" s="25">
        <v>10</v>
      </c>
      <c r="C168" s="29">
        <v>-10</v>
      </c>
      <c r="D168" s="25">
        <v>1</v>
      </c>
      <c r="E168" s="25" t="s">
        <v>242</v>
      </c>
      <c r="F168" s="25">
        <v>10000</v>
      </c>
      <c r="G168" s="25"/>
      <c r="H168" s="25"/>
      <c r="I168" s="25"/>
      <c r="J168" s="25">
        <v>7.966254944056974E-4</v>
      </c>
      <c r="K168" s="25">
        <v>3457</v>
      </c>
      <c r="L168" s="25" t="s">
        <v>276</v>
      </c>
      <c r="M168" s="25">
        <v>10</v>
      </c>
      <c r="P168" s="24"/>
    </row>
    <row r="169" spans="1:16" x14ac:dyDescent="0.3">
      <c r="A169" s="8" t="s">
        <v>179</v>
      </c>
      <c r="B169" s="27">
        <v>10</v>
      </c>
      <c r="C169" s="28">
        <v>-10</v>
      </c>
      <c r="D169" s="27">
        <v>2</v>
      </c>
      <c r="E169" s="27" t="s">
        <v>242</v>
      </c>
      <c r="F169" s="27">
        <v>5000</v>
      </c>
      <c r="G169" s="27">
        <v>-1</v>
      </c>
      <c r="H169" s="27">
        <v>-20</v>
      </c>
      <c r="I169" s="27"/>
      <c r="J169" s="27">
        <v>7.966254944056974E-4</v>
      </c>
      <c r="K169" s="27">
        <v>3652</v>
      </c>
      <c r="L169" s="27">
        <v>1</v>
      </c>
      <c r="M169" s="27">
        <v>45477</v>
      </c>
      <c r="P169" s="24"/>
    </row>
    <row r="170" spans="1:16" x14ac:dyDescent="0.3">
      <c r="A170" s="6" t="s">
        <v>180</v>
      </c>
      <c r="B170" s="25">
        <v>9</v>
      </c>
      <c r="C170" s="29">
        <v>-9</v>
      </c>
      <c r="D170" s="25">
        <v>10</v>
      </c>
      <c r="E170" s="25" t="s">
        <v>242</v>
      </c>
      <c r="F170" s="25">
        <v>900</v>
      </c>
      <c r="G170" s="25">
        <v>137</v>
      </c>
      <c r="H170" s="25">
        <v>78</v>
      </c>
      <c r="I170" s="25">
        <v>8</v>
      </c>
      <c r="J170" s="25">
        <v>7.1696294496512776E-4</v>
      </c>
      <c r="K170" s="25">
        <v>12648</v>
      </c>
      <c r="L170" s="25">
        <v>1</v>
      </c>
      <c r="M170" s="25">
        <v>45522</v>
      </c>
      <c r="P170" s="24"/>
    </row>
    <row r="171" spans="1:16" x14ac:dyDescent="0.3">
      <c r="A171" s="37" t="s">
        <v>181</v>
      </c>
      <c r="B171" s="38">
        <v>9</v>
      </c>
      <c r="C171" s="28">
        <v>-9</v>
      </c>
      <c r="D171" s="38">
        <v>4</v>
      </c>
      <c r="E171" s="38" t="s">
        <v>242</v>
      </c>
      <c r="F171" s="38">
        <v>2250</v>
      </c>
      <c r="G171" s="38">
        <v>25</v>
      </c>
      <c r="H171" s="38"/>
      <c r="I171" s="38"/>
      <c r="J171" s="38">
        <v>7.1696294496512776E-4</v>
      </c>
      <c r="K171" s="38"/>
      <c r="L171" s="38" t="s">
        <v>325</v>
      </c>
      <c r="M171" s="38" t="s">
        <v>305</v>
      </c>
      <c r="P171" s="24"/>
    </row>
    <row r="172" spans="1:16" x14ac:dyDescent="0.3">
      <c r="A172" s="6" t="s">
        <v>182</v>
      </c>
      <c r="B172" s="25">
        <v>8</v>
      </c>
      <c r="C172" s="29">
        <v>-8</v>
      </c>
      <c r="D172" s="25">
        <v>2</v>
      </c>
      <c r="E172" s="25" t="s">
        <v>242</v>
      </c>
      <c r="F172" s="25">
        <v>4000</v>
      </c>
      <c r="G172" s="25">
        <v>-29</v>
      </c>
      <c r="H172" s="25">
        <v>-37</v>
      </c>
      <c r="I172" s="25"/>
      <c r="J172" s="25">
        <v>6.3730039552455803E-4</v>
      </c>
      <c r="K172" s="25">
        <v>6889</v>
      </c>
      <c r="L172" s="25" t="s">
        <v>282</v>
      </c>
      <c r="M172" s="25">
        <v>45345</v>
      </c>
      <c r="P172" s="24"/>
    </row>
    <row r="173" spans="1:16" x14ac:dyDescent="0.3">
      <c r="A173" s="37" t="s">
        <v>183</v>
      </c>
      <c r="B173" s="38">
        <v>8</v>
      </c>
      <c r="C173" s="28">
        <v>-8</v>
      </c>
      <c r="D173" s="38">
        <v>0</v>
      </c>
      <c r="E173" s="38" t="s">
        <v>242</v>
      </c>
      <c r="F173" s="38"/>
      <c r="G173" s="38">
        <v>27</v>
      </c>
      <c r="H173" s="38"/>
      <c r="I173" s="38">
        <v>-58</v>
      </c>
      <c r="J173" s="38">
        <v>6.3730039552455803E-4</v>
      </c>
      <c r="K173" s="38"/>
      <c r="L173" s="38">
        <v>1</v>
      </c>
      <c r="M173" s="38" t="s">
        <v>305</v>
      </c>
      <c r="P173" s="24"/>
    </row>
    <row r="174" spans="1:16" x14ac:dyDescent="0.3">
      <c r="A174" s="6" t="s">
        <v>184</v>
      </c>
      <c r="B174" s="25">
        <v>7</v>
      </c>
      <c r="C174" s="29">
        <v>-7</v>
      </c>
      <c r="D174" s="25">
        <v>1</v>
      </c>
      <c r="E174" s="25" t="s">
        <v>242</v>
      </c>
      <c r="F174" s="25">
        <v>7000</v>
      </c>
      <c r="G174" s="25">
        <v>39</v>
      </c>
      <c r="H174" s="25">
        <v>1</v>
      </c>
      <c r="I174" s="25">
        <v>-77</v>
      </c>
      <c r="J174" s="25">
        <v>5.5763784608398818E-4</v>
      </c>
      <c r="K174" s="25">
        <v>522</v>
      </c>
      <c r="L174" s="25">
        <v>1</v>
      </c>
      <c r="M174" s="25">
        <v>45369</v>
      </c>
      <c r="P174" s="24"/>
    </row>
    <row r="175" spans="1:16" x14ac:dyDescent="0.3">
      <c r="A175" s="37" t="s">
        <v>185</v>
      </c>
      <c r="B175" s="38">
        <v>7</v>
      </c>
      <c r="C175" s="28">
        <v>-7</v>
      </c>
      <c r="D175" s="38">
        <v>1</v>
      </c>
      <c r="E175" s="38" t="s">
        <v>242</v>
      </c>
      <c r="F175" s="38">
        <v>7000</v>
      </c>
      <c r="G175" s="38">
        <v>0</v>
      </c>
      <c r="H175" s="38"/>
      <c r="I175" s="38"/>
      <c r="J175" s="38">
        <v>5.5763784608398818E-4</v>
      </c>
      <c r="K175" s="38">
        <v>420</v>
      </c>
      <c r="L175" s="38">
        <v>1</v>
      </c>
      <c r="M175" s="38">
        <v>6</v>
      </c>
      <c r="P175" s="24"/>
    </row>
    <row r="176" spans="1:16" x14ac:dyDescent="0.3">
      <c r="A176" s="6" t="s">
        <v>186</v>
      </c>
      <c r="B176" s="25">
        <v>6</v>
      </c>
      <c r="C176" s="29">
        <v>-6</v>
      </c>
      <c r="D176" s="25">
        <v>0</v>
      </c>
      <c r="E176" s="25" t="s">
        <v>297</v>
      </c>
      <c r="F176" s="25"/>
      <c r="G176" s="25">
        <v>130</v>
      </c>
      <c r="H176" s="25"/>
      <c r="I176" s="25">
        <v>-30</v>
      </c>
      <c r="J176" s="25">
        <v>4.7797529664341849E-4</v>
      </c>
      <c r="K176" s="25">
        <v>3756</v>
      </c>
      <c r="L176" s="25" t="s">
        <v>280</v>
      </c>
      <c r="M176" s="25">
        <v>45439</v>
      </c>
      <c r="P176" s="24"/>
    </row>
    <row r="177" spans="1:16" x14ac:dyDescent="0.3">
      <c r="A177" s="8" t="s">
        <v>187</v>
      </c>
      <c r="B177" s="27">
        <v>6</v>
      </c>
      <c r="C177" s="28">
        <v>-6</v>
      </c>
      <c r="D177" s="27">
        <v>2</v>
      </c>
      <c r="E177" s="27" t="s">
        <v>242</v>
      </c>
      <c r="F177" s="27">
        <v>3000</v>
      </c>
      <c r="G177" s="27">
        <v>-36</v>
      </c>
      <c r="H177" s="27">
        <v>-29</v>
      </c>
      <c r="I177" s="27">
        <v>-53</v>
      </c>
      <c r="J177" s="27">
        <v>4.7797529664341849E-4</v>
      </c>
      <c r="K177" s="27">
        <v>8303</v>
      </c>
      <c r="L177" s="27" t="s">
        <v>253</v>
      </c>
      <c r="M177" s="27">
        <v>0</v>
      </c>
      <c r="P177" s="24"/>
    </row>
    <row r="178" spans="1:16" x14ac:dyDescent="0.3">
      <c r="A178" s="40" t="s">
        <v>188</v>
      </c>
      <c r="B178" s="41">
        <v>5</v>
      </c>
      <c r="C178" s="29">
        <v>-5</v>
      </c>
      <c r="D178" s="41">
        <v>1</v>
      </c>
      <c r="E178" s="41" t="s">
        <v>242</v>
      </c>
      <c r="F178" s="41">
        <v>5000</v>
      </c>
      <c r="G178" s="41">
        <v>34</v>
      </c>
      <c r="H178" s="41"/>
      <c r="I178" s="41">
        <v>-4</v>
      </c>
      <c r="J178" s="41">
        <v>3.983127472028487E-4</v>
      </c>
      <c r="K178" s="41">
        <v>6911</v>
      </c>
      <c r="L178" s="41">
        <v>1</v>
      </c>
      <c r="M178" s="41">
        <v>45386</v>
      </c>
      <c r="P178" s="24"/>
    </row>
    <row r="179" spans="1:16" x14ac:dyDescent="0.3">
      <c r="A179" s="8" t="s">
        <v>189</v>
      </c>
      <c r="B179" s="27">
        <v>4</v>
      </c>
      <c r="C179" s="28">
        <v>-4</v>
      </c>
      <c r="D179" s="27">
        <v>1</v>
      </c>
      <c r="E179" s="27" t="s">
        <v>242</v>
      </c>
      <c r="F179" s="27">
        <v>4000</v>
      </c>
      <c r="G179" s="27">
        <v>-10</v>
      </c>
      <c r="H179" s="27">
        <v>-33</v>
      </c>
      <c r="I179" s="27">
        <v>-94</v>
      </c>
      <c r="J179" s="27">
        <v>3.1865019776227901E-4</v>
      </c>
      <c r="K179" s="27">
        <v>1472</v>
      </c>
      <c r="L179" s="27" t="s">
        <v>253</v>
      </c>
      <c r="M179" s="27">
        <v>45386</v>
      </c>
      <c r="P179" s="24"/>
    </row>
    <row r="180" spans="1:16" x14ac:dyDescent="0.3">
      <c r="A180" s="6" t="s">
        <v>190</v>
      </c>
      <c r="B180" s="25">
        <v>3</v>
      </c>
      <c r="C180" s="29">
        <v>-3</v>
      </c>
      <c r="D180" s="25">
        <v>0</v>
      </c>
      <c r="E180" s="25" t="s">
        <v>242</v>
      </c>
      <c r="F180" s="25"/>
      <c r="G180" s="25">
        <v>-51</v>
      </c>
      <c r="H180" s="25"/>
      <c r="I180" s="25">
        <v>-94</v>
      </c>
      <c r="J180" s="25">
        <v>2.3898764832170925E-4</v>
      </c>
      <c r="K180" s="25">
        <v>5608</v>
      </c>
      <c r="L180" s="25">
        <v>1</v>
      </c>
      <c r="M180" s="25">
        <v>45390</v>
      </c>
      <c r="P180" s="24"/>
    </row>
    <row r="181" spans="1:16" x14ac:dyDescent="0.3">
      <c r="A181" s="8" t="s">
        <v>191</v>
      </c>
      <c r="B181" s="27">
        <v>3</v>
      </c>
      <c r="C181" s="28">
        <v>-3</v>
      </c>
      <c r="D181" s="27">
        <v>2</v>
      </c>
      <c r="E181" s="27" t="s">
        <v>242</v>
      </c>
      <c r="F181" s="27">
        <v>1500</v>
      </c>
      <c r="G181" s="27">
        <v>-52</v>
      </c>
      <c r="H181" s="27">
        <v>-41</v>
      </c>
      <c r="I181" s="27">
        <v>-85</v>
      </c>
      <c r="J181" s="27">
        <v>2.3898764832170925E-4</v>
      </c>
      <c r="K181" s="27">
        <v>5818</v>
      </c>
      <c r="L181" s="27" t="s">
        <v>253</v>
      </c>
      <c r="M181" s="27">
        <v>45522</v>
      </c>
      <c r="P181" s="24"/>
    </row>
    <row r="182" spans="1:16" x14ac:dyDescent="0.3">
      <c r="A182" s="6" t="s">
        <v>192</v>
      </c>
      <c r="B182" s="25">
        <v>3</v>
      </c>
      <c r="C182" s="29">
        <v>-3</v>
      </c>
      <c r="D182" s="25">
        <v>0</v>
      </c>
      <c r="E182" s="25" t="s">
        <v>297</v>
      </c>
      <c r="F182" s="25"/>
      <c r="G182" s="25">
        <v>-43</v>
      </c>
      <c r="H182" s="25"/>
      <c r="I182" s="25">
        <v>-89</v>
      </c>
      <c r="J182" s="25">
        <v>2.3898764832170925E-4</v>
      </c>
      <c r="K182" s="25">
        <v>2924</v>
      </c>
      <c r="L182" s="25">
        <v>1</v>
      </c>
      <c r="M182" s="25">
        <v>0</v>
      </c>
      <c r="P182" s="24"/>
    </row>
    <row r="183" spans="1:16" x14ac:dyDescent="0.3">
      <c r="A183" s="37" t="s">
        <v>193</v>
      </c>
      <c r="B183" s="38">
        <v>2</v>
      </c>
      <c r="C183" s="28">
        <v>-2</v>
      </c>
      <c r="D183" s="38">
        <v>1</v>
      </c>
      <c r="E183" s="38" t="s">
        <v>242</v>
      </c>
      <c r="F183" s="38">
        <v>2000</v>
      </c>
      <c r="G183" s="38"/>
      <c r="H183" s="38"/>
      <c r="I183" s="38"/>
      <c r="J183" s="38">
        <v>1.5932509888113951E-4</v>
      </c>
      <c r="K183" s="38">
        <v>4802</v>
      </c>
      <c r="L183" s="38">
        <v>1</v>
      </c>
      <c r="M183" s="38">
        <v>4</v>
      </c>
      <c r="P183" s="24"/>
    </row>
    <row r="184" spans="1:16" x14ac:dyDescent="0.3">
      <c r="A184" s="40" t="s">
        <v>196</v>
      </c>
      <c r="B184" s="41">
        <v>2</v>
      </c>
      <c r="C184" s="29">
        <v>-2</v>
      </c>
      <c r="D184" s="41">
        <v>0</v>
      </c>
      <c r="E184" s="41" t="s">
        <v>242</v>
      </c>
      <c r="F184" s="41"/>
      <c r="G184" s="41">
        <v>17</v>
      </c>
      <c r="H184" s="41"/>
      <c r="I184" s="41"/>
      <c r="J184" s="41">
        <v>1.5932509888113951E-4</v>
      </c>
      <c r="K184" s="41">
        <v>4394</v>
      </c>
      <c r="L184" s="41">
        <v>1</v>
      </c>
      <c r="M184" s="41">
        <v>45478</v>
      </c>
      <c r="P184" s="24"/>
    </row>
    <row r="185" spans="1:16" x14ac:dyDescent="0.3">
      <c r="A185" s="8" t="s">
        <v>194</v>
      </c>
      <c r="B185" s="27">
        <v>2</v>
      </c>
      <c r="C185" s="28">
        <v>-2</v>
      </c>
      <c r="D185" s="27">
        <v>0</v>
      </c>
      <c r="E185" s="27" t="s">
        <v>242</v>
      </c>
      <c r="F185" s="27"/>
      <c r="G185" s="27"/>
      <c r="H185" s="27"/>
      <c r="I185" s="27">
        <v>0</v>
      </c>
      <c r="J185" s="27">
        <v>1.5932509888113951E-4</v>
      </c>
      <c r="K185" s="27"/>
      <c r="L185" s="27">
        <v>1</v>
      </c>
      <c r="M185" s="27">
        <v>0</v>
      </c>
      <c r="P185" s="24"/>
    </row>
    <row r="186" spans="1:16" x14ac:dyDescent="0.3">
      <c r="A186" s="40" t="s">
        <v>195</v>
      </c>
      <c r="B186" s="41">
        <v>2</v>
      </c>
      <c r="C186" s="29">
        <v>-2</v>
      </c>
      <c r="D186" s="41">
        <v>0</v>
      </c>
      <c r="E186" s="41" t="s">
        <v>242</v>
      </c>
      <c r="F186" s="41"/>
      <c r="G186" s="41"/>
      <c r="H186" s="41"/>
      <c r="I186" s="41"/>
      <c r="J186" s="41">
        <v>1.5932509888113951E-4</v>
      </c>
      <c r="K186" s="41">
        <v>3388</v>
      </c>
      <c r="L186" s="41">
        <v>1</v>
      </c>
      <c r="M186" s="41" t="s">
        <v>305</v>
      </c>
      <c r="P186" s="24"/>
    </row>
    <row r="187" spans="1:16" x14ac:dyDescent="0.3">
      <c r="A187" s="8" t="s">
        <v>199</v>
      </c>
      <c r="B187" s="27">
        <v>1</v>
      </c>
      <c r="C187" s="28">
        <v>-1</v>
      </c>
      <c r="D187" s="27">
        <v>0</v>
      </c>
      <c r="E187" s="27" t="s">
        <v>242</v>
      </c>
      <c r="F187" s="27"/>
      <c r="G187" s="27"/>
      <c r="H187" s="27"/>
      <c r="I187" s="27"/>
      <c r="J187" s="27">
        <v>7.9662549440569753E-5</v>
      </c>
      <c r="K187" s="27">
        <v>4128</v>
      </c>
      <c r="L187" s="27">
        <v>1</v>
      </c>
      <c r="M187" s="27">
        <v>45416</v>
      </c>
      <c r="P187" s="24"/>
    </row>
    <row r="188" spans="1:16" x14ac:dyDescent="0.3">
      <c r="A188" s="6" t="s">
        <v>200</v>
      </c>
      <c r="B188" s="25">
        <v>1</v>
      </c>
      <c r="C188" s="29">
        <v>-1</v>
      </c>
      <c r="D188" s="25">
        <v>0</v>
      </c>
      <c r="E188" s="25" t="s">
        <v>242</v>
      </c>
      <c r="F188" s="25"/>
      <c r="G188" s="25">
        <v>-13</v>
      </c>
      <c r="H188" s="25"/>
      <c r="I188" s="25"/>
      <c r="J188" s="25">
        <v>7.9662549440569753E-5</v>
      </c>
      <c r="K188" s="25">
        <v>2067</v>
      </c>
      <c r="L188" s="25">
        <v>1</v>
      </c>
      <c r="M188" s="25">
        <v>45418</v>
      </c>
      <c r="P188" s="24"/>
    </row>
    <row r="189" spans="1:16" x14ac:dyDescent="0.3">
      <c r="A189" s="8" t="s">
        <v>197</v>
      </c>
      <c r="B189" s="27">
        <v>1</v>
      </c>
      <c r="C189" s="28">
        <v>-1</v>
      </c>
      <c r="D189" s="27">
        <v>0</v>
      </c>
      <c r="E189" s="27" t="s">
        <v>242</v>
      </c>
      <c r="F189" s="27"/>
      <c r="G189" s="27">
        <v>-7</v>
      </c>
      <c r="H189" s="27"/>
      <c r="I189" s="27">
        <v>-69</v>
      </c>
      <c r="J189" s="27">
        <v>7.9662549440569753E-5</v>
      </c>
      <c r="K189" s="27">
        <v>4060</v>
      </c>
      <c r="L189" s="27">
        <v>1</v>
      </c>
      <c r="M189" s="27">
        <v>45326</v>
      </c>
      <c r="P189" s="24"/>
    </row>
    <row r="190" spans="1:16" x14ac:dyDescent="0.3">
      <c r="A190" s="42" t="s">
        <v>198</v>
      </c>
      <c r="B190" s="43">
        <v>1</v>
      </c>
      <c r="C190" s="29">
        <v>-1</v>
      </c>
      <c r="D190" s="43">
        <v>0</v>
      </c>
      <c r="E190" s="43" t="s">
        <v>292</v>
      </c>
      <c r="F190" s="43"/>
      <c r="G190" s="43">
        <v>-26</v>
      </c>
      <c r="H190" s="43"/>
      <c r="I190" s="43"/>
      <c r="J190" s="43">
        <v>7.9662549440569753E-5</v>
      </c>
      <c r="K190" s="43">
        <v>9619</v>
      </c>
      <c r="L190" s="43">
        <v>1</v>
      </c>
      <c r="M190" s="43">
        <v>45522</v>
      </c>
      <c r="N190" s="32"/>
      <c r="O190" s="32"/>
      <c r="P190" s="33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61A3-7410-4AA0-B136-69F8A3F54B45}">
  <sheetPr>
    <tabColor rgb="FF7030A0"/>
  </sheetPr>
  <dimension ref="A1:H128"/>
  <sheetViews>
    <sheetView showGridLines="0" workbookViewId="0">
      <selection activeCell="H3" sqref="H3"/>
    </sheetView>
  </sheetViews>
  <sheetFormatPr defaultRowHeight="14.4" x14ac:dyDescent="0.3"/>
  <cols>
    <col min="1" max="1" width="35.5546875" style="2" bestFit="1" customWidth="1"/>
    <col min="2" max="8" width="14.88671875" style="2" bestFit="1" customWidth="1"/>
    <col min="9" max="16384" width="8.88671875" style="2"/>
  </cols>
  <sheetData>
    <row r="1" spans="1:8" x14ac:dyDescent="0.3">
      <c r="A1" s="3" t="s">
        <v>226</v>
      </c>
      <c r="B1" s="4" t="s">
        <v>326</v>
      </c>
      <c r="C1" s="4" t="s">
        <v>327</v>
      </c>
      <c r="D1" s="4" t="s">
        <v>328</v>
      </c>
      <c r="E1" s="4" t="s">
        <v>329</v>
      </c>
      <c r="F1" s="5" t="s">
        <v>330</v>
      </c>
      <c r="G1" s="5" t="s">
        <v>351</v>
      </c>
      <c r="H1" s="5" t="s">
        <v>352</v>
      </c>
    </row>
    <row r="2" spans="1:8" x14ac:dyDescent="0.3">
      <c r="A2" s="6" t="s">
        <v>12</v>
      </c>
      <c r="B2" s="7">
        <v>1391677</v>
      </c>
      <c r="C2" s="7">
        <v>1155762</v>
      </c>
      <c r="D2" s="7">
        <v>1524693</v>
      </c>
      <c r="E2" s="7">
        <v>1376256</v>
      </c>
      <c r="F2" s="7">
        <v>1082219</v>
      </c>
      <c r="G2" s="7">
        <f>IF(E2=0,100,(F2-E2)/E2*100)</f>
        <v>-21.364993140811013</v>
      </c>
      <c r="H2" s="7">
        <f>(F2/$F$2)*100</f>
        <v>100</v>
      </c>
    </row>
    <row r="3" spans="1:8" x14ac:dyDescent="0.3">
      <c r="A3" s="8" t="s">
        <v>44</v>
      </c>
      <c r="B3" s="9">
        <v>194641</v>
      </c>
      <c r="C3" s="9">
        <v>196497</v>
      </c>
      <c r="D3" s="9">
        <v>273785</v>
      </c>
      <c r="E3" s="9">
        <v>242898</v>
      </c>
      <c r="F3" s="10">
        <v>217641</v>
      </c>
      <c r="G3" s="10">
        <f t="shared" ref="G3:G66" si="0">IF(E3=0,100,(F3-E3)/E3*100)</f>
        <v>-10.398191833609168</v>
      </c>
      <c r="H3" s="10">
        <f t="shared" ref="H3:H66" si="1">(F3/$F$2)*100</f>
        <v>20.110624559354438</v>
      </c>
    </row>
    <row r="4" spans="1:8" x14ac:dyDescent="0.3">
      <c r="A4" s="6" t="s">
        <v>52</v>
      </c>
      <c r="B4" s="11">
        <v>77433</v>
      </c>
      <c r="C4" s="11">
        <v>69351</v>
      </c>
      <c r="D4" s="11">
        <v>142250</v>
      </c>
      <c r="E4" s="11">
        <v>182051</v>
      </c>
      <c r="F4" s="12">
        <v>105423</v>
      </c>
      <c r="G4" s="12">
        <f t="shared" si="0"/>
        <v>-42.091501831904246</v>
      </c>
      <c r="H4" s="12">
        <f t="shared" si="1"/>
        <v>9.7413739732900648</v>
      </c>
    </row>
    <row r="5" spans="1:8" x14ac:dyDescent="0.3">
      <c r="A5" s="8" t="s">
        <v>48</v>
      </c>
      <c r="B5" s="9">
        <v>331830</v>
      </c>
      <c r="C5" s="9">
        <v>204128</v>
      </c>
      <c r="D5" s="9">
        <v>178754</v>
      </c>
      <c r="E5" s="9">
        <v>108664</v>
      </c>
      <c r="F5" s="10">
        <v>102064</v>
      </c>
      <c r="G5" s="10">
        <f t="shared" si="0"/>
        <v>-6.0737686814400353</v>
      </c>
      <c r="H5" s="10">
        <f t="shared" si="1"/>
        <v>9.4309931723616014</v>
      </c>
    </row>
    <row r="6" spans="1:8" x14ac:dyDescent="0.3">
      <c r="A6" s="6" t="s">
        <v>30</v>
      </c>
      <c r="B6" s="11">
        <v>47630</v>
      </c>
      <c r="C6" s="11">
        <v>51035</v>
      </c>
      <c r="D6" s="11">
        <v>81418</v>
      </c>
      <c r="E6" s="11">
        <v>110226</v>
      </c>
      <c r="F6" s="12">
        <v>75774</v>
      </c>
      <c r="G6" s="12">
        <f t="shared" si="0"/>
        <v>-31.255783571934025</v>
      </c>
      <c r="H6" s="12">
        <f t="shared" si="1"/>
        <v>7.0017251591406175</v>
      </c>
    </row>
    <row r="7" spans="1:8" x14ac:dyDescent="0.3">
      <c r="A7" s="8" t="s">
        <v>20</v>
      </c>
      <c r="B7" s="9">
        <v>74901</v>
      </c>
      <c r="C7" s="9">
        <v>70935</v>
      </c>
      <c r="D7" s="9">
        <v>98575</v>
      </c>
      <c r="E7" s="9">
        <v>74855</v>
      </c>
      <c r="F7" s="10">
        <v>67160</v>
      </c>
      <c r="G7" s="10">
        <f t="shared" si="0"/>
        <v>-10.279874423886181</v>
      </c>
      <c r="H7" s="10">
        <f t="shared" si="1"/>
        <v>6.2057679637855179</v>
      </c>
    </row>
    <row r="8" spans="1:8" x14ac:dyDescent="0.3">
      <c r="A8" s="6" t="s">
        <v>36</v>
      </c>
      <c r="B8" s="11">
        <v>62713</v>
      </c>
      <c r="C8" s="11">
        <v>54537</v>
      </c>
      <c r="D8" s="11">
        <v>68021</v>
      </c>
      <c r="E8" s="11">
        <v>62980</v>
      </c>
      <c r="F8" s="12">
        <v>50871</v>
      </c>
      <c r="G8" s="12">
        <f t="shared" si="0"/>
        <v>-19.226738647189585</v>
      </c>
      <c r="H8" s="12">
        <f t="shared" si="1"/>
        <v>4.7006197451717258</v>
      </c>
    </row>
    <row r="9" spans="1:8" x14ac:dyDescent="0.3">
      <c r="A9" s="8" t="s">
        <v>23</v>
      </c>
      <c r="B9" s="9">
        <v>41789</v>
      </c>
      <c r="C9" s="9">
        <v>40047</v>
      </c>
      <c r="D9" s="9">
        <v>47812</v>
      </c>
      <c r="E9" s="9">
        <v>48888</v>
      </c>
      <c r="F9" s="10">
        <v>47320</v>
      </c>
      <c r="G9" s="10">
        <f t="shared" si="0"/>
        <v>-3.2073310423825885</v>
      </c>
      <c r="H9" s="10">
        <f t="shared" si="1"/>
        <v>4.3724976183193975</v>
      </c>
    </row>
    <row r="10" spans="1:8" x14ac:dyDescent="0.3">
      <c r="A10" s="6" t="s">
        <v>14</v>
      </c>
      <c r="B10" s="11">
        <v>46877</v>
      </c>
      <c r="C10" s="11">
        <v>43054</v>
      </c>
      <c r="D10" s="11">
        <v>51287</v>
      </c>
      <c r="E10" s="11">
        <v>45975</v>
      </c>
      <c r="F10" s="12">
        <v>46160</v>
      </c>
      <c r="G10" s="12">
        <f t="shared" si="0"/>
        <v>0.4023926046764546</v>
      </c>
      <c r="H10" s="12">
        <f t="shared" si="1"/>
        <v>4.2653104408627085</v>
      </c>
    </row>
    <row r="11" spans="1:8" x14ac:dyDescent="0.3">
      <c r="A11" s="8" t="s">
        <v>25</v>
      </c>
      <c r="B11" s="9">
        <v>27083</v>
      </c>
      <c r="C11" s="9">
        <v>29085</v>
      </c>
      <c r="D11" s="9">
        <v>71170</v>
      </c>
      <c r="E11" s="9">
        <v>85741</v>
      </c>
      <c r="F11" s="10">
        <v>45947</v>
      </c>
      <c r="G11" s="10">
        <f t="shared" si="0"/>
        <v>-46.411868301046169</v>
      </c>
      <c r="H11" s="10">
        <f t="shared" si="1"/>
        <v>4.2456286574159199</v>
      </c>
    </row>
    <row r="12" spans="1:8" x14ac:dyDescent="0.3">
      <c r="A12" s="6" t="s">
        <v>72</v>
      </c>
      <c r="B12" s="11">
        <v>39500</v>
      </c>
      <c r="C12" s="11">
        <v>40211</v>
      </c>
      <c r="D12" s="11">
        <v>54751</v>
      </c>
      <c r="E12" s="11">
        <v>44647</v>
      </c>
      <c r="F12" s="12">
        <v>37100</v>
      </c>
      <c r="G12" s="12">
        <f t="shared" si="0"/>
        <v>-16.903711335588056</v>
      </c>
      <c r="H12" s="12">
        <f t="shared" si="1"/>
        <v>3.4281416238302969</v>
      </c>
    </row>
    <row r="13" spans="1:8" x14ac:dyDescent="0.3">
      <c r="A13" s="8" t="s">
        <v>19</v>
      </c>
      <c r="B13" s="9">
        <v>40947</v>
      </c>
      <c r="C13" s="9">
        <v>36982</v>
      </c>
      <c r="D13" s="9">
        <v>54171</v>
      </c>
      <c r="E13" s="9">
        <v>47774</v>
      </c>
      <c r="F13" s="10">
        <v>36063</v>
      </c>
      <c r="G13" s="10">
        <f t="shared" si="0"/>
        <v>-24.513333612425168</v>
      </c>
      <c r="H13" s="10">
        <f t="shared" si="1"/>
        <v>3.3323199832935848</v>
      </c>
    </row>
    <row r="14" spans="1:8" x14ac:dyDescent="0.3">
      <c r="A14" s="6" t="s">
        <v>13</v>
      </c>
      <c r="B14" s="11">
        <v>29222</v>
      </c>
      <c r="C14" s="11">
        <v>24935</v>
      </c>
      <c r="D14" s="11">
        <v>30806</v>
      </c>
      <c r="E14" s="11">
        <v>32238</v>
      </c>
      <c r="F14" s="12">
        <v>28231</v>
      </c>
      <c r="G14" s="12">
        <f t="shared" si="0"/>
        <v>-12.429431106148025</v>
      </c>
      <c r="H14" s="12">
        <f t="shared" si="1"/>
        <v>2.6086217299825636</v>
      </c>
    </row>
    <row r="15" spans="1:8" x14ac:dyDescent="0.3">
      <c r="A15" s="8" t="s">
        <v>17</v>
      </c>
      <c r="B15" s="9">
        <v>50481</v>
      </c>
      <c r="C15" s="9">
        <v>23879</v>
      </c>
      <c r="D15" s="9">
        <v>32368</v>
      </c>
      <c r="E15" s="9">
        <v>39948</v>
      </c>
      <c r="F15" s="10">
        <v>27368</v>
      </c>
      <c r="G15" s="10">
        <f t="shared" si="0"/>
        <v>-31.490938219685592</v>
      </c>
      <c r="H15" s="10">
        <f t="shared" si="1"/>
        <v>2.5288781660643544</v>
      </c>
    </row>
    <row r="16" spans="1:8" x14ac:dyDescent="0.3">
      <c r="A16" s="6" t="s">
        <v>73</v>
      </c>
      <c r="B16" s="11">
        <v>38241</v>
      </c>
      <c r="C16" s="11">
        <v>36732</v>
      </c>
      <c r="D16" s="11">
        <v>53608</v>
      </c>
      <c r="E16" s="11">
        <v>26466</v>
      </c>
      <c r="F16" s="12">
        <v>19929</v>
      </c>
      <c r="G16" s="12">
        <f t="shared" si="0"/>
        <v>-24.699614599863974</v>
      </c>
      <c r="H16" s="12">
        <f t="shared" si="1"/>
        <v>1.8414941892537462</v>
      </c>
    </row>
    <row r="17" spans="1:8" x14ac:dyDescent="0.3">
      <c r="A17" s="8" t="s">
        <v>22</v>
      </c>
      <c r="B17" s="9">
        <v>21666</v>
      </c>
      <c r="C17" s="9">
        <v>14101</v>
      </c>
      <c r="D17" s="9">
        <v>10868</v>
      </c>
      <c r="E17" s="9">
        <v>9842</v>
      </c>
      <c r="F17" s="10">
        <v>13563</v>
      </c>
      <c r="G17" s="10">
        <f t="shared" si="0"/>
        <v>37.807356228408864</v>
      </c>
      <c r="H17" s="10">
        <f t="shared" si="1"/>
        <v>1.2532583515905744</v>
      </c>
    </row>
    <row r="18" spans="1:8" x14ac:dyDescent="0.3">
      <c r="A18" s="6" t="s">
        <v>50</v>
      </c>
      <c r="B18" s="11">
        <v>12341</v>
      </c>
      <c r="C18" s="11">
        <v>11582</v>
      </c>
      <c r="D18" s="11">
        <v>16452</v>
      </c>
      <c r="E18" s="11">
        <v>17509</v>
      </c>
      <c r="F18" s="12">
        <v>13152</v>
      </c>
      <c r="G18" s="12">
        <f t="shared" si="0"/>
        <v>-24.884345193900277</v>
      </c>
      <c r="H18" s="12">
        <f t="shared" si="1"/>
        <v>1.2152808257847996</v>
      </c>
    </row>
    <row r="19" spans="1:8" x14ac:dyDescent="0.3">
      <c r="A19" s="8" t="s">
        <v>42</v>
      </c>
      <c r="B19" s="9">
        <v>15365</v>
      </c>
      <c r="C19" s="9">
        <v>14540</v>
      </c>
      <c r="D19" s="9">
        <v>11485</v>
      </c>
      <c r="E19" s="9">
        <v>10851</v>
      </c>
      <c r="F19" s="10">
        <v>9858</v>
      </c>
      <c r="G19" s="10">
        <f t="shared" si="0"/>
        <v>-9.1512303013547136</v>
      </c>
      <c r="H19" s="10">
        <f t="shared" si="1"/>
        <v>0.9109062029034789</v>
      </c>
    </row>
    <row r="20" spans="1:8" x14ac:dyDescent="0.3">
      <c r="A20" s="6" t="s">
        <v>47</v>
      </c>
      <c r="B20" s="11">
        <v>11216</v>
      </c>
      <c r="C20" s="11">
        <v>3450</v>
      </c>
      <c r="D20" s="11">
        <v>11297</v>
      </c>
      <c r="E20" s="11">
        <v>7549</v>
      </c>
      <c r="F20" s="12">
        <v>9817</v>
      </c>
      <c r="G20" s="12">
        <f t="shared" si="0"/>
        <v>30.043714399258182</v>
      </c>
      <c r="H20" s="12">
        <f t="shared" si="1"/>
        <v>0.90711769059682001</v>
      </c>
    </row>
    <row r="21" spans="1:8" x14ac:dyDescent="0.3">
      <c r="A21" s="8" t="s">
        <v>75</v>
      </c>
      <c r="B21" s="9">
        <v>11761</v>
      </c>
      <c r="C21" s="9">
        <v>9240</v>
      </c>
      <c r="D21" s="9">
        <v>13954</v>
      </c>
      <c r="E21" s="9">
        <v>11107</v>
      </c>
      <c r="F21" s="10">
        <v>8912</v>
      </c>
      <c r="G21" s="10">
        <f t="shared" si="0"/>
        <v>-19.762312055460519</v>
      </c>
      <c r="H21" s="10">
        <f t="shared" si="1"/>
        <v>0.82349321163276556</v>
      </c>
    </row>
    <row r="22" spans="1:8" x14ac:dyDescent="0.3">
      <c r="A22" s="6" t="s">
        <v>99</v>
      </c>
      <c r="B22" s="11">
        <v>13235</v>
      </c>
      <c r="C22" s="11">
        <v>10413</v>
      </c>
      <c r="D22" s="11">
        <v>18977</v>
      </c>
      <c r="E22" s="11">
        <v>11796</v>
      </c>
      <c r="F22" s="12">
        <v>8481</v>
      </c>
      <c r="G22" s="12">
        <f t="shared" si="0"/>
        <v>-28.102746693794504</v>
      </c>
      <c r="H22" s="12">
        <f t="shared" si="1"/>
        <v>0.78366763104325465</v>
      </c>
    </row>
    <row r="23" spans="1:8" x14ac:dyDescent="0.3">
      <c r="A23" s="8" t="s">
        <v>54</v>
      </c>
      <c r="B23" s="9">
        <v>3885</v>
      </c>
      <c r="C23" s="9">
        <v>3504</v>
      </c>
      <c r="D23" s="9">
        <v>6004</v>
      </c>
      <c r="E23" s="9">
        <v>7194</v>
      </c>
      <c r="F23" s="10">
        <v>7164</v>
      </c>
      <c r="G23" s="10">
        <f t="shared" si="0"/>
        <v>-0.4170141784820684</v>
      </c>
      <c r="H23" s="10">
        <f t="shared" si="1"/>
        <v>0.66197322353423838</v>
      </c>
    </row>
    <row r="24" spans="1:8" x14ac:dyDescent="0.3">
      <c r="A24" s="6" t="s">
        <v>28</v>
      </c>
      <c r="B24" s="11">
        <v>49924</v>
      </c>
      <c r="C24" s="11">
        <v>36682</v>
      </c>
      <c r="D24" s="11">
        <v>34163</v>
      </c>
      <c r="E24" s="11">
        <v>9789</v>
      </c>
      <c r="F24" s="12">
        <v>6862</v>
      </c>
      <c r="G24" s="12">
        <f t="shared" si="0"/>
        <v>-29.900909183777706</v>
      </c>
      <c r="H24" s="12">
        <f t="shared" si="1"/>
        <v>0.63406759629982468</v>
      </c>
    </row>
    <row r="25" spans="1:8" x14ac:dyDescent="0.3">
      <c r="A25" s="8" t="s">
        <v>32</v>
      </c>
      <c r="B25" s="9">
        <v>3311</v>
      </c>
      <c r="C25" s="9">
        <v>3488</v>
      </c>
      <c r="D25" s="9">
        <v>2897</v>
      </c>
      <c r="E25" s="9">
        <v>1991</v>
      </c>
      <c r="F25" s="10">
        <v>6691</v>
      </c>
      <c r="G25" s="10">
        <f t="shared" si="0"/>
        <v>236.06228026117529</v>
      </c>
      <c r="H25" s="10">
        <f t="shared" si="1"/>
        <v>0.61826672789888182</v>
      </c>
    </row>
    <row r="26" spans="1:8" x14ac:dyDescent="0.3">
      <c r="A26" s="6" t="s">
        <v>15</v>
      </c>
      <c r="B26" s="11">
        <v>14132</v>
      </c>
      <c r="C26" s="11">
        <v>12547</v>
      </c>
      <c r="D26" s="11">
        <v>10166</v>
      </c>
      <c r="E26" s="11">
        <v>10992</v>
      </c>
      <c r="F26" s="12">
        <v>6160</v>
      </c>
      <c r="G26" s="12">
        <f t="shared" si="0"/>
        <v>-43.959243085880637</v>
      </c>
      <c r="H26" s="12">
        <f t="shared" si="1"/>
        <v>0.56920087339069081</v>
      </c>
    </row>
    <row r="27" spans="1:8" x14ac:dyDescent="0.3">
      <c r="A27" s="8" t="s">
        <v>16</v>
      </c>
      <c r="B27" s="9">
        <v>4770</v>
      </c>
      <c r="C27" s="9">
        <v>5981</v>
      </c>
      <c r="D27" s="9">
        <v>6464</v>
      </c>
      <c r="E27" s="9">
        <v>6133</v>
      </c>
      <c r="F27" s="10">
        <v>5952</v>
      </c>
      <c r="G27" s="10">
        <f t="shared" si="0"/>
        <v>-2.9512473503994783</v>
      </c>
      <c r="H27" s="10">
        <f t="shared" si="1"/>
        <v>0.54998110363983632</v>
      </c>
    </row>
    <row r="28" spans="1:8" x14ac:dyDescent="0.3">
      <c r="A28" s="6" t="s">
        <v>62</v>
      </c>
      <c r="B28" s="11">
        <v>6960</v>
      </c>
      <c r="C28" s="11">
        <v>2461</v>
      </c>
      <c r="D28" s="11">
        <v>5843</v>
      </c>
      <c r="E28" s="11">
        <v>4906</v>
      </c>
      <c r="F28" s="12">
        <v>5380</v>
      </c>
      <c r="G28" s="12">
        <f t="shared" si="0"/>
        <v>9.6616388096208716</v>
      </c>
      <c r="H28" s="12">
        <f t="shared" si="1"/>
        <v>0.49712673682498643</v>
      </c>
    </row>
    <row r="29" spans="1:8" x14ac:dyDescent="0.3">
      <c r="A29" s="8" t="s">
        <v>21</v>
      </c>
      <c r="B29" s="9">
        <v>3584</v>
      </c>
      <c r="C29" s="9">
        <v>2834</v>
      </c>
      <c r="D29" s="9">
        <v>4155</v>
      </c>
      <c r="E29" s="9">
        <v>4572</v>
      </c>
      <c r="F29" s="10">
        <v>5324</v>
      </c>
      <c r="G29" s="10">
        <f t="shared" si="0"/>
        <v>16.447944006999123</v>
      </c>
      <c r="H29" s="10">
        <f t="shared" si="1"/>
        <v>0.49195218343052566</v>
      </c>
    </row>
    <row r="30" spans="1:8" x14ac:dyDescent="0.3">
      <c r="A30" s="6" t="s">
        <v>26</v>
      </c>
      <c r="B30" s="11">
        <v>7383</v>
      </c>
      <c r="C30" s="11">
        <v>5888</v>
      </c>
      <c r="D30" s="11">
        <v>7663</v>
      </c>
      <c r="E30" s="11">
        <v>8036</v>
      </c>
      <c r="F30" s="12">
        <v>4911</v>
      </c>
      <c r="G30" s="12">
        <f t="shared" si="0"/>
        <v>-38.887506222000994</v>
      </c>
      <c r="H30" s="12">
        <f t="shared" si="1"/>
        <v>0.45378985214637702</v>
      </c>
    </row>
    <row r="31" spans="1:8" x14ac:dyDescent="0.3">
      <c r="A31" s="8" t="s">
        <v>82</v>
      </c>
      <c r="B31" s="9">
        <v>2200</v>
      </c>
      <c r="C31" s="9">
        <v>2787</v>
      </c>
      <c r="D31" s="9">
        <v>3971</v>
      </c>
      <c r="E31" s="9">
        <v>4540</v>
      </c>
      <c r="F31" s="10">
        <v>4577</v>
      </c>
      <c r="G31" s="10">
        <f t="shared" si="0"/>
        <v>0.81497797356828194</v>
      </c>
      <c r="H31" s="10">
        <f t="shared" si="1"/>
        <v>0.4229273372579857</v>
      </c>
    </row>
    <row r="32" spans="1:8" x14ac:dyDescent="0.3">
      <c r="A32" s="6" t="s">
        <v>34</v>
      </c>
      <c r="B32" s="11">
        <v>6133</v>
      </c>
      <c r="C32" s="11">
        <v>4996</v>
      </c>
      <c r="D32" s="11">
        <v>5688</v>
      </c>
      <c r="E32" s="11">
        <v>5194</v>
      </c>
      <c r="F32" s="12">
        <v>4257</v>
      </c>
      <c r="G32" s="12">
        <f t="shared" si="0"/>
        <v>-18.04004620716211</v>
      </c>
      <c r="H32" s="12">
        <f t="shared" si="1"/>
        <v>0.39335846071820951</v>
      </c>
    </row>
    <row r="33" spans="1:8" x14ac:dyDescent="0.3">
      <c r="A33" s="8" t="s">
        <v>111</v>
      </c>
      <c r="B33" s="13">
        <v>2400</v>
      </c>
      <c r="C33" s="13">
        <v>5488</v>
      </c>
      <c r="D33" s="13">
        <v>16785</v>
      </c>
      <c r="E33" s="13">
        <v>5310</v>
      </c>
      <c r="F33" s="13">
        <v>4147</v>
      </c>
      <c r="G33" s="13">
        <f t="shared" si="0"/>
        <v>-21.902071563088512</v>
      </c>
      <c r="H33" s="13">
        <f t="shared" si="1"/>
        <v>0.38319415940766149</v>
      </c>
    </row>
    <row r="34" spans="1:8" x14ac:dyDescent="0.3">
      <c r="A34" s="6" t="s">
        <v>39</v>
      </c>
      <c r="B34" s="11">
        <v>4517</v>
      </c>
      <c r="C34" s="11">
        <v>3009</v>
      </c>
      <c r="D34" s="11">
        <v>3141</v>
      </c>
      <c r="E34" s="11">
        <v>3041</v>
      </c>
      <c r="F34" s="12">
        <v>4120</v>
      </c>
      <c r="G34" s="12">
        <f t="shared" si="0"/>
        <v>35.481749424531408</v>
      </c>
      <c r="H34" s="12">
        <f t="shared" si="1"/>
        <v>0.38069928544961784</v>
      </c>
    </row>
    <row r="35" spans="1:8" x14ac:dyDescent="0.3">
      <c r="A35" s="8" t="s">
        <v>55</v>
      </c>
      <c r="B35" s="9">
        <v>2988</v>
      </c>
      <c r="C35" s="9">
        <v>3679</v>
      </c>
      <c r="D35" s="9">
        <v>3808</v>
      </c>
      <c r="E35" s="9">
        <v>2793</v>
      </c>
      <c r="F35" s="10">
        <v>3929</v>
      </c>
      <c r="G35" s="10">
        <f t="shared" si="0"/>
        <v>40.673111349803079</v>
      </c>
      <c r="H35" s="10">
        <f t="shared" si="1"/>
        <v>0.36305036226493897</v>
      </c>
    </row>
    <row r="36" spans="1:8" x14ac:dyDescent="0.3">
      <c r="A36" s="6" t="s">
        <v>67</v>
      </c>
      <c r="B36" s="11">
        <v>5049</v>
      </c>
      <c r="C36" s="11">
        <v>3560</v>
      </c>
      <c r="D36" s="11">
        <v>3832</v>
      </c>
      <c r="E36" s="11">
        <v>3023</v>
      </c>
      <c r="F36" s="12">
        <v>3237</v>
      </c>
      <c r="G36" s="12">
        <f t="shared" si="0"/>
        <v>7.0790605358914984</v>
      </c>
      <c r="H36" s="12">
        <f t="shared" si="1"/>
        <v>0.29910766674767308</v>
      </c>
    </row>
    <row r="37" spans="1:8" x14ac:dyDescent="0.3">
      <c r="A37" s="8" t="s">
        <v>142</v>
      </c>
      <c r="B37" s="9">
        <v>2219</v>
      </c>
      <c r="C37" s="9">
        <v>3140</v>
      </c>
      <c r="D37" s="9">
        <v>3660</v>
      </c>
      <c r="E37" s="9">
        <v>4153</v>
      </c>
      <c r="F37" s="10">
        <v>3050</v>
      </c>
      <c r="G37" s="10">
        <f t="shared" si="0"/>
        <v>-26.559113893570913</v>
      </c>
      <c r="H37" s="10">
        <f t="shared" si="1"/>
        <v>0.28182835451974136</v>
      </c>
    </row>
    <row r="38" spans="1:8" x14ac:dyDescent="0.3">
      <c r="A38" s="6" t="s">
        <v>60</v>
      </c>
      <c r="B38" s="11">
        <v>2074</v>
      </c>
      <c r="C38" s="11">
        <v>4593</v>
      </c>
      <c r="D38" s="11">
        <v>3282</v>
      </c>
      <c r="E38" s="11">
        <v>4883</v>
      </c>
      <c r="F38" s="12">
        <v>2821</v>
      </c>
      <c r="G38" s="12">
        <f t="shared" si="0"/>
        <v>-42.228138439483928</v>
      </c>
      <c r="H38" s="12">
        <f t="shared" si="1"/>
        <v>0.26066812724596405</v>
      </c>
    </row>
    <row r="39" spans="1:8" x14ac:dyDescent="0.3">
      <c r="A39" s="8" t="s">
        <v>83</v>
      </c>
      <c r="B39" s="9">
        <v>1019</v>
      </c>
      <c r="C39" s="9">
        <v>1287</v>
      </c>
      <c r="D39" s="9">
        <v>2505</v>
      </c>
      <c r="E39" s="9">
        <v>3025</v>
      </c>
      <c r="F39" s="10">
        <v>2660</v>
      </c>
      <c r="G39" s="10">
        <f t="shared" si="0"/>
        <v>-12.066115702479339</v>
      </c>
      <c r="H39" s="10">
        <f t="shared" si="1"/>
        <v>0.2457912862368892</v>
      </c>
    </row>
    <row r="40" spans="1:8" x14ac:dyDescent="0.3">
      <c r="A40" s="6" t="s">
        <v>100</v>
      </c>
      <c r="B40" s="11">
        <v>456</v>
      </c>
      <c r="C40" s="11">
        <v>1028</v>
      </c>
      <c r="D40" s="11">
        <v>1492</v>
      </c>
      <c r="E40" s="11">
        <v>1656</v>
      </c>
      <c r="F40" s="12">
        <v>2365</v>
      </c>
      <c r="G40" s="12">
        <f t="shared" si="0"/>
        <v>42.814009661835748</v>
      </c>
      <c r="H40" s="12">
        <f t="shared" si="1"/>
        <v>0.21853247817678309</v>
      </c>
    </row>
    <row r="41" spans="1:8" x14ac:dyDescent="0.3">
      <c r="A41" s="8" t="s">
        <v>37</v>
      </c>
      <c r="B41" s="9">
        <v>2270</v>
      </c>
      <c r="C41" s="9">
        <v>968</v>
      </c>
      <c r="D41" s="9">
        <v>1910</v>
      </c>
      <c r="E41" s="9">
        <v>2373</v>
      </c>
      <c r="F41" s="10">
        <v>2362</v>
      </c>
      <c r="G41" s="10">
        <f t="shared" si="0"/>
        <v>-0.46354825115887061</v>
      </c>
      <c r="H41" s="10">
        <f t="shared" si="1"/>
        <v>0.21825526995922265</v>
      </c>
    </row>
    <row r="42" spans="1:8" x14ac:dyDescent="0.3">
      <c r="A42" s="6" t="s">
        <v>18</v>
      </c>
      <c r="B42" s="11">
        <v>3755</v>
      </c>
      <c r="C42" s="11">
        <v>4726</v>
      </c>
      <c r="D42" s="11">
        <v>4550</v>
      </c>
      <c r="E42" s="11">
        <v>3519</v>
      </c>
      <c r="F42" s="12">
        <v>1973</v>
      </c>
      <c r="G42" s="12">
        <f t="shared" si="0"/>
        <v>-43.932935493037796</v>
      </c>
      <c r="H42" s="12">
        <f t="shared" si="1"/>
        <v>0.1823106044155573</v>
      </c>
    </row>
    <row r="43" spans="1:8" x14ac:dyDescent="0.3">
      <c r="A43" s="8" t="s">
        <v>87</v>
      </c>
      <c r="B43" s="9">
        <v>841</v>
      </c>
      <c r="C43" s="9">
        <v>677</v>
      </c>
      <c r="D43" s="9">
        <v>1331</v>
      </c>
      <c r="E43" s="9">
        <v>1276</v>
      </c>
      <c r="F43" s="10">
        <v>1813</v>
      </c>
      <c r="G43" s="10">
        <f t="shared" si="0"/>
        <v>42.084639498432601</v>
      </c>
      <c r="H43" s="10">
        <f t="shared" si="1"/>
        <v>0.16752616614566923</v>
      </c>
    </row>
    <row r="44" spans="1:8" x14ac:dyDescent="0.3">
      <c r="A44" s="6" t="s">
        <v>31</v>
      </c>
      <c r="B44" s="11">
        <v>3479</v>
      </c>
      <c r="C44" s="11">
        <v>3346</v>
      </c>
      <c r="D44" s="11">
        <v>3066</v>
      </c>
      <c r="E44" s="11">
        <v>3273</v>
      </c>
      <c r="F44" s="12">
        <v>1734</v>
      </c>
      <c r="G44" s="12">
        <f t="shared" si="0"/>
        <v>-47.021081576535288</v>
      </c>
      <c r="H44" s="12">
        <f t="shared" si="1"/>
        <v>0.16022634974991198</v>
      </c>
    </row>
    <row r="45" spans="1:8" x14ac:dyDescent="0.3">
      <c r="A45" s="8" t="s">
        <v>35</v>
      </c>
      <c r="B45" s="9">
        <v>225</v>
      </c>
      <c r="C45" s="9">
        <v>871</v>
      </c>
      <c r="D45" s="9">
        <v>3069</v>
      </c>
      <c r="E45" s="9">
        <v>2441</v>
      </c>
      <c r="F45" s="10">
        <v>1464</v>
      </c>
      <c r="G45" s="10">
        <f t="shared" si="0"/>
        <v>-40.024580090126996</v>
      </c>
      <c r="H45" s="10">
        <f t="shared" si="1"/>
        <v>0.13527761016947587</v>
      </c>
    </row>
    <row r="46" spans="1:8" x14ac:dyDescent="0.3">
      <c r="A46" s="6" t="s">
        <v>98</v>
      </c>
      <c r="B46" s="11">
        <v>22</v>
      </c>
      <c r="C46" s="11">
        <v>531</v>
      </c>
      <c r="D46" s="11">
        <v>227</v>
      </c>
      <c r="E46" s="11">
        <v>1788</v>
      </c>
      <c r="F46" s="12">
        <v>1410</v>
      </c>
      <c r="G46" s="12">
        <f t="shared" si="0"/>
        <v>-21.140939597315437</v>
      </c>
      <c r="H46" s="12">
        <f t="shared" si="1"/>
        <v>0.13028786225338865</v>
      </c>
    </row>
    <row r="47" spans="1:8" x14ac:dyDescent="0.3">
      <c r="A47" s="8" t="s">
        <v>93</v>
      </c>
      <c r="B47" s="9">
        <v>4358</v>
      </c>
      <c r="C47" s="9">
        <v>2412</v>
      </c>
      <c r="D47" s="9">
        <v>4379</v>
      </c>
      <c r="E47" s="9">
        <v>3173</v>
      </c>
      <c r="F47" s="10">
        <v>1372</v>
      </c>
      <c r="G47" s="10">
        <f t="shared" si="0"/>
        <v>-56.760163882760793</v>
      </c>
      <c r="H47" s="10">
        <f t="shared" si="1"/>
        <v>0.1267765581642902</v>
      </c>
    </row>
    <row r="48" spans="1:8" x14ac:dyDescent="0.3">
      <c r="A48" s="6" t="s">
        <v>43</v>
      </c>
      <c r="B48" s="11">
        <v>99</v>
      </c>
      <c r="C48" s="11">
        <v>178</v>
      </c>
      <c r="D48" s="11">
        <v>1060</v>
      </c>
      <c r="E48" s="11">
        <v>1669</v>
      </c>
      <c r="F48" s="12">
        <v>1322</v>
      </c>
      <c r="G48" s="12">
        <f t="shared" si="0"/>
        <v>-20.790892750149791</v>
      </c>
      <c r="H48" s="12">
        <f t="shared" si="1"/>
        <v>0.1221564212049502</v>
      </c>
    </row>
    <row r="49" spans="1:8" x14ac:dyDescent="0.3">
      <c r="A49" s="8" t="s">
        <v>29</v>
      </c>
      <c r="B49" s="9">
        <v>3916</v>
      </c>
      <c r="C49" s="9">
        <v>3709</v>
      </c>
      <c r="D49" s="9">
        <v>5132</v>
      </c>
      <c r="E49" s="13">
        <v>1987</v>
      </c>
      <c r="F49" s="13">
        <v>1304</v>
      </c>
      <c r="G49" s="13">
        <f t="shared" si="0"/>
        <v>-34.373427277302468</v>
      </c>
      <c r="H49" s="13">
        <f t="shared" si="1"/>
        <v>0.12049317189958778</v>
      </c>
    </row>
    <row r="50" spans="1:8" x14ac:dyDescent="0.3">
      <c r="A50" s="6" t="s">
        <v>157</v>
      </c>
      <c r="B50" s="11">
        <v>0</v>
      </c>
      <c r="C50" s="11">
        <v>0</v>
      </c>
      <c r="D50" s="11">
        <v>2</v>
      </c>
      <c r="E50" s="11">
        <v>586</v>
      </c>
      <c r="F50" s="12">
        <v>1232</v>
      </c>
      <c r="G50" s="12">
        <f t="shared" si="0"/>
        <v>110.23890784982935</v>
      </c>
      <c r="H50" s="12">
        <f t="shared" si="1"/>
        <v>0.11384017467813816</v>
      </c>
    </row>
    <row r="51" spans="1:8" x14ac:dyDescent="0.3">
      <c r="A51" s="8" t="s">
        <v>106</v>
      </c>
      <c r="B51" s="9">
        <v>0</v>
      </c>
      <c r="C51" s="9">
        <v>0</v>
      </c>
      <c r="D51" s="9">
        <v>0</v>
      </c>
      <c r="E51" s="9">
        <v>55</v>
      </c>
      <c r="F51" s="10">
        <v>1118</v>
      </c>
      <c r="G51" s="10">
        <f t="shared" si="0"/>
        <v>1932.7272727272727</v>
      </c>
      <c r="H51" s="10">
        <f t="shared" si="1"/>
        <v>0.10330626241084291</v>
      </c>
    </row>
    <row r="52" spans="1:8" x14ac:dyDescent="0.3">
      <c r="A52" s="6" t="s">
        <v>86</v>
      </c>
      <c r="B52" s="11">
        <v>469</v>
      </c>
      <c r="C52" s="11">
        <v>405</v>
      </c>
      <c r="D52" s="11">
        <v>217</v>
      </c>
      <c r="E52" s="11">
        <v>578</v>
      </c>
      <c r="F52" s="12">
        <v>1066</v>
      </c>
      <c r="G52" s="12">
        <f t="shared" si="0"/>
        <v>84.429065743944633</v>
      </c>
      <c r="H52" s="12">
        <f t="shared" si="1"/>
        <v>9.8501319973129275E-2</v>
      </c>
    </row>
    <row r="53" spans="1:8" x14ac:dyDescent="0.3">
      <c r="A53" s="8" t="s">
        <v>107</v>
      </c>
      <c r="B53" s="9">
        <v>0</v>
      </c>
      <c r="C53" s="9">
        <v>0</v>
      </c>
      <c r="D53" s="9">
        <v>347</v>
      </c>
      <c r="E53" s="9">
        <v>0</v>
      </c>
      <c r="F53" s="10">
        <v>1017</v>
      </c>
      <c r="G53" s="10">
        <f t="shared" si="0"/>
        <v>100</v>
      </c>
      <c r="H53" s="10">
        <f t="shared" si="1"/>
        <v>9.3973585752976069E-2</v>
      </c>
    </row>
    <row r="54" spans="1:8" x14ac:dyDescent="0.3">
      <c r="A54" s="6" t="s">
        <v>95</v>
      </c>
      <c r="B54" s="11">
        <v>1381</v>
      </c>
      <c r="C54" s="11">
        <v>911</v>
      </c>
      <c r="D54" s="11">
        <v>1031</v>
      </c>
      <c r="E54" s="11">
        <v>1243</v>
      </c>
      <c r="F54" s="12">
        <v>1000</v>
      </c>
      <c r="G54" s="12">
        <f t="shared" si="0"/>
        <v>-19.549477071600965</v>
      </c>
      <c r="H54" s="12">
        <f t="shared" si="1"/>
        <v>9.2402739186800448E-2</v>
      </c>
    </row>
    <row r="55" spans="1:8" x14ac:dyDescent="0.3">
      <c r="A55" s="8" t="s">
        <v>61</v>
      </c>
      <c r="B55" s="9">
        <v>3102</v>
      </c>
      <c r="C55" s="9">
        <v>3149</v>
      </c>
      <c r="D55" s="9">
        <v>3571</v>
      </c>
      <c r="E55" s="9">
        <v>2107</v>
      </c>
      <c r="F55" s="10">
        <v>698</v>
      </c>
      <c r="G55" s="10">
        <f t="shared" si="0"/>
        <v>-66.87233032747983</v>
      </c>
      <c r="H55" s="10">
        <f t="shared" si="1"/>
        <v>6.4497111952386721E-2</v>
      </c>
    </row>
    <row r="56" spans="1:8" x14ac:dyDescent="0.3">
      <c r="A56" s="6" t="s">
        <v>80</v>
      </c>
      <c r="B56" s="11">
        <v>3625</v>
      </c>
      <c r="C56" s="11">
        <v>1088</v>
      </c>
      <c r="D56" s="11">
        <v>1189</v>
      </c>
      <c r="E56" s="11">
        <v>459</v>
      </c>
      <c r="F56" s="12">
        <v>679</v>
      </c>
      <c r="G56" s="12">
        <f t="shared" si="0"/>
        <v>47.930283224400874</v>
      </c>
      <c r="H56" s="12">
        <f t="shared" si="1"/>
        <v>6.2741459907837513E-2</v>
      </c>
    </row>
    <row r="57" spans="1:8" x14ac:dyDescent="0.3">
      <c r="A57" s="8" t="s">
        <v>33</v>
      </c>
      <c r="B57" s="9">
        <v>1072</v>
      </c>
      <c r="C57" s="9">
        <v>585</v>
      </c>
      <c r="D57" s="9">
        <v>1112</v>
      </c>
      <c r="E57" s="9">
        <v>476</v>
      </c>
      <c r="F57" s="10">
        <v>637</v>
      </c>
      <c r="G57" s="10">
        <f t="shared" si="0"/>
        <v>33.82352941176471</v>
      </c>
      <c r="H57" s="10">
        <f t="shared" si="1"/>
        <v>5.8860544861991881E-2</v>
      </c>
    </row>
    <row r="58" spans="1:8" x14ac:dyDescent="0.3">
      <c r="A58" s="6" t="s">
        <v>96</v>
      </c>
      <c r="B58" s="11">
        <v>1513</v>
      </c>
      <c r="C58" s="11">
        <v>3715</v>
      </c>
      <c r="D58" s="11">
        <v>2426</v>
      </c>
      <c r="E58" s="11">
        <v>1625</v>
      </c>
      <c r="F58" s="12">
        <v>598</v>
      </c>
      <c r="G58" s="12">
        <f t="shared" si="0"/>
        <v>-63.2</v>
      </c>
      <c r="H58" s="12">
        <f t="shared" si="1"/>
        <v>5.5256838033706665E-2</v>
      </c>
    </row>
    <row r="59" spans="1:8" x14ac:dyDescent="0.3">
      <c r="A59" s="8" t="s">
        <v>24</v>
      </c>
      <c r="B59" s="9">
        <v>2969</v>
      </c>
      <c r="C59" s="9">
        <v>521</v>
      </c>
      <c r="D59" s="9">
        <v>558</v>
      </c>
      <c r="E59" s="9">
        <v>483</v>
      </c>
      <c r="F59" s="10">
        <v>457</v>
      </c>
      <c r="G59" s="10">
        <f t="shared" si="0"/>
        <v>-5.383022774327122</v>
      </c>
      <c r="H59" s="10">
        <f t="shared" si="1"/>
        <v>4.2228051808367806E-2</v>
      </c>
    </row>
    <row r="60" spans="1:8" x14ac:dyDescent="0.3">
      <c r="A60" s="6" t="s">
        <v>133</v>
      </c>
      <c r="B60" s="11">
        <v>2029</v>
      </c>
      <c r="C60" s="11">
        <v>2312</v>
      </c>
      <c r="D60" s="11">
        <v>2039</v>
      </c>
      <c r="E60" s="11">
        <v>2050</v>
      </c>
      <c r="F60" s="12">
        <v>409</v>
      </c>
      <c r="G60" s="12">
        <f t="shared" si="0"/>
        <v>-80.048780487804876</v>
      </c>
      <c r="H60" s="12">
        <f t="shared" si="1"/>
        <v>3.7792720327401386E-2</v>
      </c>
    </row>
    <row r="61" spans="1:8" x14ac:dyDescent="0.3">
      <c r="A61" s="8" t="s">
        <v>144</v>
      </c>
      <c r="B61" s="13">
        <v>62</v>
      </c>
      <c r="C61" s="13">
        <v>610</v>
      </c>
      <c r="D61" s="13">
        <v>957</v>
      </c>
      <c r="E61" s="13">
        <v>224</v>
      </c>
      <c r="F61" s="13">
        <v>377</v>
      </c>
      <c r="G61" s="13">
        <f t="shared" si="0"/>
        <v>68.303571428571431</v>
      </c>
      <c r="H61" s="13">
        <f t="shared" si="1"/>
        <v>3.4835832673423772E-2</v>
      </c>
    </row>
    <row r="62" spans="1:8" x14ac:dyDescent="0.3">
      <c r="A62" s="6" t="s">
        <v>101</v>
      </c>
      <c r="B62" s="11">
        <v>1015</v>
      </c>
      <c r="C62" s="11">
        <v>681</v>
      </c>
      <c r="D62" s="11">
        <v>940</v>
      </c>
      <c r="E62" s="11">
        <v>309</v>
      </c>
      <c r="F62" s="12">
        <v>308</v>
      </c>
      <c r="G62" s="12">
        <f t="shared" si="0"/>
        <v>-0.3236245954692557</v>
      </c>
      <c r="H62" s="12">
        <f t="shared" si="1"/>
        <v>2.846004366953454E-2</v>
      </c>
    </row>
    <row r="63" spans="1:8" x14ac:dyDescent="0.3">
      <c r="A63" s="8" t="s">
        <v>38</v>
      </c>
      <c r="B63" s="9">
        <v>2424</v>
      </c>
      <c r="C63" s="9">
        <v>2628</v>
      </c>
      <c r="D63" s="9">
        <v>2287</v>
      </c>
      <c r="E63" s="9">
        <v>1682</v>
      </c>
      <c r="F63" s="10">
        <v>293</v>
      </c>
      <c r="G63" s="10">
        <f t="shared" si="0"/>
        <v>-82.580261593341262</v>
      </c>
      <c r="H63" s="10">
        <f t="shared" si="1"/>
        <v>2.7074002581732533E-2</v>
      </c>
    </row>
    <row r="64" spans="1:8" x14ac:dyDescent="0.3">
      <c r="A64" s="6" t="s">
        <v>105</v>
      </c>
      <c r="B64" s="11">
        <v>366</v>
      </c>
      <c r="C64" s="11">
        <v>280</v>
      </c>
      <c r="D64" s="11">
        <v>469</v>
      </c>
      <c r="E64" s="11">
        <v>264</v>
      </c>
      <c r="F64" s="12">
        <v>282</v>
      </c>
      <c r="G64" s="12">
        <f t="shared" si="0"/>
        <v>6.8181818181818175</v>
      </c>
      <c r="H64" s="12">
        <f t="shared" si="1"/>
        <v>2.6057572450677729E-2</v>
      </c>
    </row>
    <row r="65" spans="1:8" x14ac:dyDescent="0.3">
      <c r="A65" s="8" t="s">
        <v>102</v>
      </c>
      <c r="B65" s="9">
        <v>1210</v>
      </c>
      <c r="C65" s="9">
        <v>437</v>
      </c>
      <c r="D65" s="9">
        <v>391</v>
      </c>
      <c r="E65" s="9">
        <v>842</v>
      </c>
      <c r="F65" s="10">
        <v>277</v>
      </c>
      <c r="G65" s="10">
        <f t="shared" si="0"/>
        <v>-67.10213776722091</v>
      </c>
      <c r="H65" s="10">
        <f t="shared" si="1"/>
        <v>2.5595558754743727E-2</v>
      </c>
    </row>
    <row r="66" spans="1:8" x14ac:dyDescent="0.3">
      <c r="A66" s="6" t="s">
        <v>123</v>
      </c>
      <c r="B66" s="11">
        <v>2243</v>
      </c>
      <c r="C66" s="11">
        <v>508</v>
      </c>
      <c r="D66" s="11">
        <v>115</v>
      </c>
      <c r="E66" s="11">
        <v>122</v>
      </c>
      <c r="F66" s="12">
        <v>240</v>
      </c>
      <c r="G66" s="12">
        <f t="shared" si="0"/>
        <v>96.721311475409834</v>
      </c>
      <c r="H66" s="12">
        <f t="shared" si="1"/>
        <v>2.2176657404832108E-2</v>
      </c>
    </row>
    <row r="67" spans="1:8" x14ac:dyDescent="0.3">
      <c r="A67" s="8" t="s">
        <v>89</v>
      </c>
      <c r="B67" s="9">
        <v>30</v>
      </c>
      <c r="C67" s="9">
        <v>141</v>
      </c>
      <c r="D67" s="9">
        <v>241</v>
      </c>
      <c r="E67" s="9">
        <v>228</v>
      </c>
      <c r="F67" s="10">
        <v>199</v>
      </c>
      <c r="G67" s="10">
        <f t="shared" ref="G67:G128" si="2">IF(E67=0,100,(F67-E67)/E67*100)</f>
        <v>-12.719298245614036</v>
      </c>
      <c r="H67" s="10">
        <f t="shared" ref="H67:H128" si="3">(F67/$F$2)*100</f>
        <v>1.8388145098173291E-2</v>
      </c>
    </row>
    <row r="68" spans="1:8" x14ac:dyDescent="0.3">
      <c r="A68" s="6" t="s">
        <v>27</v>
      </c>
      <c r="B68" s="11">
        <v>277</v>
      </c>
      <c r="C68" s="11">
        <v>154</v>
      </c>
      <c r="D68" s="11">
        <v>342</v>
      </c>
      <c r="E68" s="11">
        <v>362</v>
      </c>
      <c r="F68" s="12">
        <v>196</v>
      </c>
      <c r="G68" s="12">
        <f t="shared" si="2"/>
        <v>-45.856353591160222</v>
      </c>
      <c r="H68" s="12">
        <f t="shared" si="3"/>
        <v>1.8110936880612889E-2</v>
      </c>
    </row>
    <row r="69" spans="1:8" x14ac:dyDescent="0.3">
      <c r="A69" s="8" t="s">
        <v>104</v>
      </c>
      <c r="B69" s="9">
        <v>148</v>
      </c>
      <c r="C69" s="9">
        <v>156</v>
      </c>
      <c r="D69" s="9">
        <v>53</v>
      </c>
      <c r="E69" s="9">
        <v>57</v>
      </c>
      <c r="F69" s="10">
        <v>175</v>
      </c>
      <c r="G69" s="10">
        <f t="shared" si="2"/>
        <v>207.01754385964915</v>
      </c>
      <c r="H69" s="10">
        <f t="shared" si="3"/>
        <v>1.617047935769008E-2</v>
      </c>
    </row>
    <row r="70" spans="1:8" x14ac:dyDescent="0.3">
      <c r="A70" s="6" t="s">
        <v>51</v>
      </c>
      <c r="B70" s="11">
        <v>23</v>
      </c>
      <c r="C70" s="11">
        <v>36</v>
      </c>
      <c r="D70" s="11">
        <v>231</v>
      </c>
      <c r="E70" s="11">
        <v>334</v>
      </c>
      <c r="F70" s="12">
        <v>162</v>
      </c>
      <c r="G70" s="12">
        <f t="shared" si="2"/>
        <v>-51.49700598802395</v>
      </c>
      <c r="H70" s="12">
        <f t="shared" si="3"/>
        <v>1.4969243748261675E-2</v>
      </c>
    </row>
    <row r="71" spans="1:8" x14ac:dyDescent="0.3">
      <c r="A71" s="8" t="s">
        <v>49</v>
      </c>
      <c r="B71" s="9">
        <v>282</v>
      </c>
      <c r="C71" s="9">
        <v>303</v>
      </c>
      <c r="D71" s="9">
        <v>236</v>
      </c>
      <c r="E71" s="9">
        <v>136</v>
      </c>
      <c r="F71" s="10">
        <v>152</v>
      </c>
      <c r="G71" s="10">
        <f t="shared" si="2"/>
        <v>11.76470588235294</v>
      </c>
      <c r="H71" s="10">
        <f t="shared" si="3"/>
        <v>1.4045216356393667E-2</v>
      </c>
    </row>
    <row r="72" spans="1:8" x14ac:dyDescent="0.3">
      <c r="A72" s="6" t="s">
        <v>124</v>
      </c>
      <c r="B72" s="11">
        <v>255</v>
      </c>
      <c r="C72" s="11">
        <v>305</v>
      </c>
      <c r="D72" s="11">
        <v>210</v>
      </c>
      <c r="E72" s="11">
        <v>259</v>
      </c>
      <c r="F72" s="12">
        <v>150</v>
      </c>
      <c r="G72" s="12">
        <f t="shared" si="2"/>
        <v>-42.084942084942085</v>
      </c>
      <c r="H72" s="12">
        <f t="shared" si="3"/>
        <v>1.3860410878020068E-2</v>
      </c>
    </row>
    <row r="73" spans="1:8" x14ac:dyDescent="0.3">
      <c r="A73" s="8" t="s">
        <v>40</v>
      </c>
      <c r="B73" s="9">
        <v>700</v>
      </c>
      <c r="C73" s="9">
        <v>316</v>
      </c>
      <c r="D73" s="9">
        <v>327</v>
      </c>
      <c r="E73" s="9">
        <v>101</v>
      </c>
      <c r="F73" s="10">
        <v>149</v>
      </c>
      <c r="G73" s="10">
        <f t="shared" si="2"/>
        <v>47.524752475247524</v>
      </c>
      <c r="H73" s="10">
        <f t="shared" si="3"/>
        <v>1.3768008138833268E-2</v>
      </c>
    </row>
    <row r="74" spans="1:8" x14ac:dyDescent="0.3">
      <c r="A74" s="6" t="s">
        <v>110</v>
      </c>
      <c r="B74" s="11">
        <v>68</v>
      </c>
      <c r="C74" s="11">
        <v>0</v>
      </c>
      <c r="D74" s="11">
        <v>114</v>
      </c>
      <c r="E74" s="11">
        <v>379</v>
      </c>
      <c r="F74" s="12">
        <v>145</v>
      </c>
      <c r="G74" s="12">
        <f t="shared" si="2"/>
        <v>-61.741424802110821</v>
      </c>
      <c r="H74" s="12">
        <f t="shared" si="3"/>
        <v>1.3398397182086066E-2</v>
      </c>
    </row>
    <row r="75" spans="1:8" x14ac:dyDescent="0.3">
      <c r="A75" s="8" t="s">
        <v>46</v>
      </c>
      <c r="B75" s="9">
        <v>156</v>
      </c>
      <c r="C75" s="9">
        <v>141</v>
      </c>
      <c r="D75" s="9">
        <v>168</v>
      </c>
      <c r="E75" s="9">
        <v>214</v>
      </c>
      <c r="F75" s="10">
        <v>144</v>
      </c>
      <c r="G75" s="10">
        <f t="shared" si="2"/>
        <v>-32.710280373831772</v>
      </c>
      <c r="H75" s="10">
        <f t="shared" si="3"/>
        <v>1.3305994442899266E-2</v>
      </c>
    </row>
    <row r="76" spans="1:8" x14ac:dyDescent="0.3">
      <c r="A76" s="6" t="s">
        <v>66</v>
      </c>
      <c r="B76" s="11">
        <v>122</v>
      </c>
      <c r="C76" s="11">
        <v>209</v>
      </c>
      <c r="D76" s="11">
        <v>104</v>
      </c>
      <c r="E76" s="11">
        <v>255</v>
      </c>
      <c r="F76" s="12">
        <v>102</v>
      </c>
      <c r="G76" s="12">
        <f t="shared" si="2"/>
        <v>-60</v>
      </c>
      <c r="H76" s="12">
        <f t="shared" si="3"/>
        <v>9.4250793970536463E-3</v>
      </c>
    </row>
    <row r="77" spans="1:8" x14ac:dyDescent="0.3">
      <c r="A77" s="8" t="s">
        <v>121</v>
      </c>
      <c r="B77" s="9">
        <v>0</v>
      </c>
      <c r="C77" s="9">
        <v>0</v>
      </c>
      <c r="D77" s="9">
        <v>0</v>
      </c>
      <c r="E77" s="9">
        <v>0</v>
      </c>
      <c r="F77" s="10">
        <v>101</v>
      </c>
      <c r="G77" s="10">
        <f t="shared" si="2"/>
        <v>100</v>
      </c>
      <c r="H77" s="10">
        <f t="shared" si="3"/>
        <v>9.3326766578668459E-3</v>
      </c>
    </row>
    <row r="78" spans="1:8" x14ac:dyDescent="0.3">
      <c r="A78" s="6" t="s">
        <v>68</v>
      </c>
      <c r="B78" s="11">
        <v>73</v>
      </c>
      <c r="C78" s="11">
        <v>31</v>
      </c>
      <c r="D78" s="11">
        <v>165</v>
      </c>
      <c r="E78" s="11">
        <v>163</v>
      </c>
      <c r="F78" s="12">
        <v>86</v>
      </c>
      <c r="G78" s="12">
        <f t="shared" si="2"/>
        <v>-47.239263803680984</v>
      </c>
      <c r="H78" s="12">
        <f t="shared" si="3"/>
        <v>7.9466355700648396E-3</v>
      </c>
    </row>
    <row r="79" spans="1:8" x14ac:dyDescent="0.3">
      <c r="A79" s="8" t="s">
        <v>79</v>
      </c>
      <c r="B79" s="9">
        <v>16</v>
      </c>
      <c r="C79" s="9">
        <v>5</v>
      </c>
      <c r="D79" s="9">
        <v>25</v>
      </c>
      <c r="E79" s="9">
        <v>0</v>
      </c>
      <c r="F79" s="10">
        <v>74</v>
      </c>
      <c r="G79" s="10">
        <f t="shared" si="2"/>
        <v>100</v>
      </c>
      <c r="H79" s="10">
        <f t="shared" si="3"/>
        <v>6.8378026998232328E-3</v>
      </c>
    </row>
    <row r="80" spans="1:8" x14ac:dyDescent="0.3">
      <c r="A80" s="6" t="s">
        <v>150</v>
      </c>
      <c r="B80" s="11"/>
      <c r="C80" s="11"/>
      <c r="D80" s="11">
        <v>0</v>
      </c>
      <c r="E80" s="11">
        <v>114</v>
      </c>
      <c r="F80" s="12">
        <v>73</v>
      </c>
      <c r="G80" s="12">
        <f t="shared" si="2"/>
        <v>-35.964912280701753</v>
      </c>
      <c r="H80" s="12">
        <f t="shared" si="3"/>
        <v>6.7453999606364333E-3</v>
      </c>
    </row>
    <row r="81" spans="1:8" x14ac:dyDescent="0.3">
      <c r="A81" s="8" t="s">
        <v>59</v>
      </c>
      <c r="B81" s="9">
        <v>1</v>
      </c>
      <c r="C81" s="9">
        <v>13</v>
      </c>
      <c r="D81" s="9">
        <v>76</v>
      </c>
      <c r="E81" s="9">
        <v>5</v>
      </c>
      <c r="F81" s="10">
        <v>66</v>
      </c>
      <c r="G81" s="10">
        <f t="shared" si="2"/>
        <v>1220</v>
      </c>
      <c r="H81" s="10">
        <f t="shared" si="3"/>
        <v>6.0985807863288295E-3</v>
      </c>
    </row>
    <row r="82" spans="1:8" x14ac:dyDescent="0.3">
      <c r="A82" s="6" t="s">
        <v>85</v>
      </c>
      <c r="B82" s="11">
        <v>410</v>
      </c>
      <c r="C82" s="11">
        <v>187</v>
      </c>
      <c r="D82" s="11">
        <v>857</v>
      </c>
      <c r="E82" s="11">
        <v>243</v>
      </c>
      <c r="F82" s="12">
        <v>64</v>
      </c>
      <c r="G82" s="12">
        <f t="shared" si="2"/>
        <v>-73.66255144032921</v>
      </c>
      <c r="H82" s="12">
        <f t="shared" si="3"/>
        <v>5.9137753079552286E-3</v>
      </c>
    </row>
    <row r="83" spans="1:8" x14ac:dyDescent="0.3">
      <c r="A83" s="8" t="s">
        <v>74</v>
      </c>
      <c r="B83" s="9">
        <v>16</v>
      </c>
      <c r="C83" s="9">
        <v>409</v>
      </c>
      <c r="D83" s="9">
        <v>68</v>
      </c>
      <c r="E83" s="9">
        <v>1236</v>
      </c>
      <c r="F83" s="10">
        <v>64</v>
      </c>
      <c r="G83" s="10">
        <f t="shared" si="2"/>
        <v>-94.822006472491907</v>
      </c>
      <c r="H83" s="10">
        <f t="shared" si="3"/>
        <v>5.9137753079552286E-3</v>
      </c>
    </row>
    <row r="84" spans="1:8" x14ac:dyDescent="0.3">
      <c r="A84" s="6" t="s">
        <v>56</v>
      </c>
      <c r="B84" s="11">
        <v>4</v>
      </c>
      <c r="C84" s="11">
        <v>10</v>
      </c>
      <c r="D84" s="11">
        <v>110</v>
      </c>
      <c r="E84" s="11">
        <v>1</v>
      </c>
      <c r="F84" s="12">
        <v>60</v>
      </c>
      <c r="G84" s="12">
        <f t="shared" si="2"/>
        <v>5900</v>
      </c>
      <c r="H84" s="12">
        <f t="shared" si="3"/>
        <v>5.5441643512080269E-3</v>
      </c>
    </row>
    <row r="85" spans="1:8" x14ac:dyDescent="0.3">
      <c r="A85" s="8" t="s">
        <v>113</v>
      </c>
      <c r="B85" s="9">
        <v>0</v>
      </c>
      <c r="C85" s="9">
        <v>0</v>
      </c>
      <c r="D85" s="9">
        <v>0</v>
      </c>
      <c r="E85" s="9"/>
      <c r="F85" s="13">
        <v>45</v>
      </c>
      <c r="G85" s="13">
        <f t="shared" si="2"/>
        <v>100</v>
      </c>
      <c r="H85" s="13">
        <f t="shared" si="3"/>
        <v>4.1581232634060206E-3</v>
      </c>
    </row>
    <row r="86" spans="1:8" x14ac:dyDescent="0.3">
      <c r="A86" s="6" t="s">
        <v>70</v>
      </c>
      <c r="B86" s="14">
        <v>115</v>
      </c>
      <c r="C86" s="14">
        <v>295</v>
      </c>
      <c r="D86" s="14">
        <v>41</v>
      </c>
      <c r="E86" s="14">
        <v>22</v>
      </c>
      <c r="F86" s="14">
        <v>30</v>
      </c>
      <c r="G86" s="14">
        <f t="shared" si="2"/>
        <v>36.363636363636367</v>
      </c>
      <c r="H86" s="14">
        <f t="shared" si="3"/>
        <v>2.7720821756040135E-3</v>
      </c>
    </row>
    <row r="87" spans="1:8" x14ac:dyDescent="0.3">
      <c r="A87" s="8" t="s">
        <v>45</v>
      </c>
      <c r="B87" s="9">
        <v>25</v>
      </c>
      <c r="C87" s="9">
        <v>39</v>
      </c>
      <c r="D87" s="9">
        <v>65</v>
      </c>
      <c r="E87" s="9">
        <v>4</v>
      </c>
      <c r="F87" s="10">
        <v>23</v>
      </c>
      <c r="G87" s="10">
        <f t="shared" si="2"/>
        <v>475</v>
      </c>
      <c r="H87" s="10">
        <f t="shared" si="3"/>
        <v>2.1252630012964101E-3</v>
      </c>
    </row>
    <row r="88" spans="1:8" x14ac:dyDescent="0.3">
      <c r="A88" s="6" t="s">
        <v>147</v>
      </c>
      <c r="B88" s="11">
        <v>0</v>
      </c>
      <c r="C88" s="11">
        <v>3</v>
      </c>
      <c r="D88" s="11">
        <v>0</v>
      </c>
      <c r="E88" s="11">
        <v>0</v>
      </c>
      <c r="F88" s="12">
        <v>16</v>
      </c>
      <c r="G88" s="12">
        <f t="shared" si="2"/>
        <v>100</v>
      </c>
      <c r="H88" s="12">
        <f t="shared" si="3"/>
        <v>1.4784438269888072E-3</v>
      </c>
    </row>
    <row r="89" spans="1:8" x14ac:dyDescent="0.3">
      <c r="A89" s="8" t="s">
        <v>77</v>
      </c>
      <c r="B89" s="9">
        <v>2186</v>
      </c>
      <c r="C89" s="9">
        <v>793</v>
      </c>
      <c r="D89" s="9">
        <v>4</v>
      </c>
      <c r="E89" s="9">
        <v>12</v>
      </c>
      <c r="F89" s="10">
        <v>14</v>
      </c>
      <c r="G89" s="10">
        <f t="shared" si="2"/>
        <v>16.666666666666664</v>
      </c>
      <c r="H89" s="10">
        <f t="shared" si="3"/>
        <v>1.2936383486152063E-3</v>
      </c>
    </row>
    <row r="90" spans="1:8" x14ac:dyDescent="0.3">
      <c r="A90" s="6" t="s">
        <v>135</v>
      </c>
      <c r="B90" s="11">
        <v>0</v>
      </c>
      <c r="C90" s="11">
        <v>0</v>
      </c>
      <c r="D90" s="11">
        <v>2</v>
      </c>
      <c r="E90" s="11"/>
      <c r="F90" s="12">
        <v>7</v>
      </c>
      <c r="G90" s="12">
        <f t="shared" si="2"/>
        <v>100</v>
      </c>
      <c r="H90" s="12">
        <f t="shared" si="3"/>
        <v>6.4681917430760316E-4</v>
      </c>
    </row>
    <row r="91" spans="1:8" x14ac:dyDescent="0.3">
      <c r="A91" s="8" t="s">
        <v>94</v>
      </c>
      <c r="B91" s="9">
        <v>1</v>
      </c>
      <c r="C91" s="9">
        <v>4</v>
      </c>
      <c r="D91" s="9">
        <v>0</v>
      </c>
      <c r="E91" s="9">
        <v>0</v>
      </c>
      <c r="F91" s="10">
        <v>6</v>
      </c>
      <c r="G91" s="10">
        <f t="shared" si="2"/>
        <v>100</v>
      </c>
      <c r="H91" s="10">
        <f t="shared" si="3"/>
        <v>5.5441643512080274E-4</v>
      </c>
    </row>
    <row r="92" spans="1:8" x14ac:dyDescent="0.3">
      <c r="A92" s="6" t="s">
        <v>76</v>
      </c>
      <c r="B92" s="11">
        <v>34</v>
      </c>
      <c r="C92" s="11">
        <v>1</v>
      </c>
      <c r="D92" s="11">
        <v>15</v>
      </c>
      <c r="E92" s="11">
        <v>15</v>
      </c>
      <c r="F92" s="12">
        <v>5</v>
      </c>
      <c r="G92" s="12">
        <f t="shared" si="2"/>
        <v>-66.666666666666657</v>
      </c>
      <c r="H92" s="12">
        <f t="shared" si="3"/>
        <v>4.6201369593400226E-4</v>
      </c>
    </row>
    <row r="93" spans="1:8" x14ac:dyDescent="0.3">
      <c r="A93" s="8" t="s">
        <v>205</v>
      </c>
      <c r="B93" s="9">
        <v>0</v>
      </c>
      <c r="C93" s="9">
        <v>0</v>
      </c>
      <c r="D93" s="9">
        <v>0</v>
      </c>
      <c r="E93" s="9">
        <v>0</v>
      </c>
      <c r="F93" s="10">
        <v>5</v>
      </c>
      <c r="G93" s="10">
        <f t="shared" si="2"/>
        <v>100</v>
      </c>
      <c r="H93" s="10">
        <f t="shared" si="3"/>
        <v>4.6201369593400226E-4</v>
      </c>
    </row>
    <row r="94" spans="1:8" x14ac:dyDescent="0.3">
      <c r="A94" s="6" t="s">
        <v>109</v>
      </c>
      <c r="B94" s="11">
        <v>0</v>
      </c>
      <c r="C94" s="11"/>
      <c r="D94" s="11"/>
      <c r="E94" s="11"/>
      <c r="F94" s="14">
        <v>5</v>
      </c>
      <c r="G94" s="14">
        <f t="shared" si="2"/>
        <v>100</v>
      </c>
      <c r="H94" s="14">
        <f t="shared" si="3"/>
        <v>4.6201369593400226E-4</v>
      </c>
    </row>
    <row r="95" spans="1:8" x14ac:dyDescent="0.3">
      <c r="A95" s="8" t="s">
        <v>91</v>
      </c>
      <c r="B95" s="9">
        <v>0</v>
      </c>
      <c r="C95" s="9">
        <v>0</v>
      </c>
      <c r="D95" s="9">
        <v>0</v>
      </c>
      <c r="E95" s="9">
        <v>0</v>
      </c>
      <c r="F95" s="13">
        <v>4</v>
      </c>
      <c r="G95" s="13">
        <f t="shared" si="2"/>
        <v>100</v>
      </c>
      <c r="H95" s="13">
        <f t="shared" si="3"/>
        <v>3.6961095674720179E-4</v>
      </c>
    </row>
    <row r="96" spans="1:8" x14ac:dyDescent="0.3">
      <c r="A96" s="6" t="s">
        <v>140</v>
      </c>
      <c r="B96" s="11">
        <v>2</v>
      </c>
      <c r="C96" s="11">
        <v>0</v>
      </c>
      <c r="D96" s="11">
        <v>16</v>
      </c>
      <c r="E96" s="11">
        <v>6</v>
      </c>
      <c r="F96" s="12">
        <v>4</v>
      </c>
      <c r="G96" s="12">
        <f t="shared" si="2"/>
        <v>-33.333333333333329</v>
      </c>
      <c r="H96" s="12">
        <f t="shared" si="3"/>
        <v>3.6961095674720179E-4</v>
      </c>
    </row>
    <row r="97" spans="1:8" x14ac:dyDescent="0.3">
      <c r="A97" s="8" t="s">
        <v>153</v>
      </c>
      <c r="B97" s="9">
        <v>2</v>
      </c>
      <c r="C97" s="9">
        <v>0</v>
      </c>
      <c r="D97" s="9">
        <v>0</v>
      </c>
      <c r="E97" s="9">
        <v>17</v>
      </c>
      <c r="F97" s="10">
        <v>4</v>
      </c>
      <c r="G97" s="10">
        <f t="shared" si="2"/>
        <v>-76.470588235294116</v>
      </c>
      <c r="H97" s="10">
        <f t="shared" si="3"/>
        <v>3.6961095674720179E-4</v>
      </c>
    </row>
    <row r="98" spans="1:8" x14ac:dyDescent="0.3">
      <c r="A98" s="6" t="s">
        <v>141</v>
      </c>
      <c r="B98" s="11">
        <v>0</v>
      </c>
      <c r="C98" s="11">
        <v>0</v>
      </c>
      <c r="D98" s="11">
        <v>0</v>
      </c>
      <c r="E98" s="11">
        <v>0</v>
      </c>
      <c r="F98" s="12">
        <v>2</v>
      </c>
      <c r="G98" s="12">
        <f t="shared" si="2"/>
        <v>100</v>
      </c>
      <c r="H98" s="12">
        <f t="shared" si="3"/>
        <v>1.8480547837360089E-4</v>
      </c>
    </row>
    <row r="99" spans="1:8" x14ac:dyDescent="0.3">
      <c r="A99" s="8" t="s">
        <v>138</v>
      </c>
      <c r="B99" s="9">
        <v>4</v>
      </c>
      <c r="C99" s="9">
        <v>1</v>
      </c>
      <c r="D99" s="9">
        <v>0</v>
      </c>
      <c r="E99" s="9">
        <v>0</v>
      </c>
      <c r="F99" s="10">
        <v>2</v>
      </c>
      <c r="G99" s="10">
        <f t="shared" si="2"/>
        <v>100</v>
      </c>
      <c r="H99" s="10">
        <f t="shared" si="3"/>
        <v>1.8480547837360089E-4</v>
      </c>
    </row>
    <row r="100" spans="1:8" x14ac:dyDescent="0.3">
      <c r="A100" s="6" t="s">
        <v>129</v>
      </c>
      <c r="B100" s="11">
        <v>0</v>
      </c>
      <c r="C100" s="11">
        <v>2</v>
      </c>
      <c r="D100" s="11">
        <v>0</v>
      </c>
      <c r="E100" s="11">
        <v>0</v>
      </c>
      <c r="F100" s="12">
        <v>1</v>
      </c>
      <c r="G100" s="12">
        <f t="shared" si="2"/>
        <v>100</v>
      </c>
      <c r="H100" s="12">
        <f t="shared" si="3"/>
        <v>9.2402739186800447E-5</v>
      </c>
    </row>
    <row r="101" spans="1:8" x14ac:dyDescent="0.3">
      <c r="A101" s="8" t="s">
        <v>115</v>
      </c>
      <c r="B101" s="9">
        <v>1</v>
      </c>
      <c r="C101" s="9"/>
      <c r="D101" s="9">
        <v>45</v>
      </c>
      <c r="E101" s="9">
        <v>82</v>
      </c>
      <c r="F101" s="10">
        <v>1</v>
      </c>
      <c r="G101" s="10">
        <f t="shared" si="2"/>
        <v>-98.780487804878049</v>
      </c>
      <c r="H101" s="10">
        <f t="shared" si="3"/>
        <v>9.2402739186800447E-5</v>
      </c>
    </row>
    <row r="102" spans="1:8" x14ac:dyDescent="0.3">
      <c r="A102" s="6" t="s">
        <v>71</v>
      </c>
      <c r="B102" s="11">
        <v>23</v>
      </c>
      <c r="C102" s="11">
        <v>97</v>
      </c>
      <c r="D102" s="11">
        <v>107</v>
      </c>
      <c r="E102" s="11">
        <v>109</v>
      </c>
      <c r="F102" s="12">
        <v>0</v>
      </c>
      <c r="G102" s="12">
        <f t="shared" si="2"/>
        <v>-100</v>
      </c>
      <c r="H102" s="12">
        <f t="shared" si="3"/>
        <v>0</v>
      </c>
    </row>
    <row r="103" spans="1:8" x14ac:dyDescent="0.3">
      <c r="A103" s="8" t="s">
        <v>155</v>
      </c>
      <c r="B103" s="9">
        <v>1</v>
      </c>
      <c r="C103" s="9">
        <v>0</v>
      </c>
      <c r="D103" s="9">
        <v>0</v>
      </c>
      <c r="E103" s="9">
        <v>0</v>
      </c>
      <c r="F103" s="10">
        <v>0</v>
      </c>
      <c r="G103" s="10">
        <f t="shared" si="2"/>
        <v>100</v>
      </c>
      <c r="H103" s="10">
        <f t="shared" si="3"/>
        <v>0</v>
      </c>
    </row>
    <row r="104" spans="1:8" x14ac:dyDescent="0.3">
      <c r="A104" s="6" t="s">
        <v>134</v>
      </c>
      <c r="B104" s="11">
        <v>4</v>
      </c>
      <c r="C104" s="11">
        <v>0</v>
      </c>
      <c r="D104" s="11">
        <v>1</v>
      </c>
      <c r="E104" s="11">
        <v>0</v>
      </c>
      <c r="F104" s="12">
        <v>0</v>
      </c>
      <c r="G104" s="12">
        <f t="shared" si="2"/>
        <v>100</v>
      </c>
      <c r="H104" s="12">
        <f t="shared" si="3"/>
        <v>0</v>
      </c>
    </row>
    <row r="105" spans="1:8" x14ac:dyDescent="0.3">
      <c r="A105" s="8" t="s">
        <v>146</v>
      </c>
      <c r="B105" s="9">
        <v>0</v>
      </c>
      <c r="C105" s="9">
        <v>0</v>
      </c>
      <c r="D105" s="9">
        <v>38</v>
      </c>
      <c r="E105" s="9">
        <v>0</v>
      </c>
      <c r="F105" s="10">
        <v>0</v>
      </c>
      <c r="G105" s="10">
        <f t="shared" si="2"/>
        <v>100</v>
      </c>
      <c r="H105" s="10">
        <f t="shared" si="3"/>
        <v>0</v>
      </c>
    </row>
    <row r="106" spans="1:8" x14ac:dyDescent="0.3">
      <c r="A106" s="6" t="s">
        <v>128</v>
      </c>
      <c r="B106" s="11">
        <v>8</v>
      </c>
      <c r="C106" s="11">
        <v>5</v>
      </c>
      <c r="D106" s="11">
        <v>7</v>
      </c>
      <c r="E106" s="11">
        <v>0</v>
      </c>
      <c r="F106" s="12">
        <v>0</v>
      </c>
      <c r="G106" s="12">
        <f t="shared" si="2"/>
        <v>100</v>
      </c>
      <c r="H106" s="12">
        <f t="shared" si="3"/>
        <v>0</v>
      </c>
    </row>
    <row r="107" spans="1:8" x14ac:dyDescent="0.3">
      <c r="A107" s="8" t="s">
        <v>97</v>
      </c>
      <c r="B107" s="9">
        <v>0</v>
      </c>
      <c r="C107" s="9">
        <v>0</v>
      </c>
      <c r="D107" s="9">
        <v>0</v>
      </c>
      <c r="E107" s="9">
        <v>9</v>
      </c>
      <c r="F107" s="10">
        <v>0</v>
      </c>
      <c r="G107" s="10">
        <f t="shared" si="2"/>
        <v>-100</v>
      </c>
      <c r="H107" s="10">
        <f t="shared" si="3"/>
        <v>0</v>
      </c>
    </row>
    <row r="108" spans="1:8" x14ac:dyDescent="0.3">
      <c r="A108" s="6" t="s">
        <v>156</v>
      </c>
      <c r="B108" s="11">
        <v>2</v>
      </c>
      <c r="C108" s="11">
        <v>1</v>
      </c>
      <c r="D108" s="11">
        <v>0</v>
      </c>
      <c r="E108" s="11">
        <v>0</v>
      </c>
      <c r="F108" s="12">
        <v>0</v>
      </c>
      <c r="G108" s="12">
        <f t="shared" si="2"/>
        <v>100</v>
      </c>
      <c r="H108" s="12">
        <f t="shared" si="3"/>
        <v>0</v>
      </c>
    </row>
    <row r="109" spans="1:8" x14ac:dyDescent="0.3">
      <c r="A109" s="8" t="s">
        <v>122</v>
      </c>
      <c r="B109" s="9">
        <v>0</v>
      </c>
      <c r="C109" s="9">
        <v>0</v>
      </c>
      <c r="D109" s="9">
        <v>0</v>
      </c>
      <c r="E109" s="9">
        <v>2</v>
      </c>
      <c r="F109" s="10">
        <v>0</v>
      </c>
      <c r="G109" s="10">
        <f t="shared" si="2"/>
        <v>-100</v>
      </c>
      <c r="H109" s="10">
        <f t="shared" si="3"/>
        <v>0</v>
      </c>
    </row>
    <row r="110" spans="1:8" x14ac:dyDescent="0.3">
      <c r="A110" s="6" t="s">
        <v>65</v>
      </c>
      <c r="B110" s="11">
        <v>0</v>
      </c>
      <c r="C110" s="11">
        <v>146</v>
      </c>
      <c r="D110" s="11">
        <v>36</v>
      </c>
      <c r="E110" s="11">
        <v>0</v>
      </c>
      <c r="F110" s="12">
        <v>0</v>
      </c>
      <c r="G110" s="12">
        <f t="shared" si="2"/>
        <v>100</v>
      </c>
      <c r="H110" s="12">
        <f t="shared" si="3"/>
        <v>0</v>
      </c>
    </row>
    <row r="111" spans="1:8" x14ac:dyDescent="0.3">
      <c r="A111" s="8" t="s">
        <v>184</v>
      </c>
      <c r="B111" s="9">
        <v>0</v>
      </c>
      <c r="C111" s="9">
        <v>3</v>
      </c>
      <c r="D111" s="9">
        <v>0</v>
      </c>
      <c r="E111" s="9">
        <v>0</v>
      </c>
      <c r="F111" s="10">
        <v>0</v>
      </c>
      <c r="G111" s="10">
        <f t="shared" si="2"/>
        <v>100</v>
      </c>
      <c r="H111" s="10">
        <f t="shared" si="3"/>
        <v>0</v>
      </c>
    </row>
    <row r="112" spans="1:8" x14ac:dyDescent="0.3">
      <c r="A112" s="6" t="s">
        <v>154</v>
      </c>
      <c r="B112" s="11">
        <v>43</v>
      </c>
      <c r="C112" s="11">
        <v>23</v>
      </c>
      <c r="D112" s="11">
        <v>3</v>
      </c>
      <c r="E112" s="11">
        <v>0</v>
      </c>
      <c r="F112" s="12">
        <v>0</v>
      </c>
      <c r="G112" s="12">
        <f t="shared" si="2"/>
        <v>100</v>
      </c>
      <c r="H112" s="12">
        <f t="shared" si="3"/>
        <v>0</v>
      </c>
    </row>
    <row r="113" spans="1:8" x14ac:dyDescent="0.3">
      <c r="A113" s="8" t="s">
        <v>112</v>
      </c>
      <c r="B113" s="9">
        <v>0</v>
      </c>
      <c r="C113" s="9">
        <v>1</v>
      </c>
      <c r="D113" s="9">
        <v>1</v>
      </c>
      <c r="E113" s="9">
        <v>0</v>
      </c>
      <c r="F113" s="10">
        <v>0</v>
      </c>
      <c r="G113" s="10">
        <f t="shared" si="2"/>
        <v>100</v>
      </c>
      <c r="H113" s="10">
        <f t="shared" si="3"/>
        <v>0</v>
      </c>
    </row>
    <row r="114" spans="1:8" x14ac:dyDescent="0.3">
      <c r="A114" s="6" t="s">
        <v>190</v>
      </c>
      <c r="B114" s="11">
        <v>103</v>
      </c>
      <c r="C114" s="11">
        <v>35</v>
      </c>
      <c r="D114" s="11">
        <v>0</v>
      </c>
      <c r="E114" s="11">
        <v>0</v>
      </c>
      <c r="F114" s="12">
        <v>0</v>
      </c>
      <c r="G114" s="12">
        <f t="shared" si="2"/>
        <v>100</v>
      </c>
      <c r="H114" s="12">
        <f t="shared" si="3"/>
        <v>0</v>
      </c>
    </row>
    <row r="115" spans="1:8" x14ac:dyDescent="0.3">
      <c r="A115" s="8" t="s">
        <v>78</v>
      </c>
      <c r="B115" s="9">
        <v>7</v>
      </c>
      <c r="C115" s="9">
        <v>26</v>
      </c>
      <c r="D115" s="9">
        <v>0</v>
      </c>
      <c r="E115" s="9">
        <v>836</v>
      </c>
      <c r="F115" s="10">
        <v>0</v>
      </c>
      <c r="G115" s="10">
        <f t="shared" si="2"/>
        <v>-100</v>
      </c>
      <c r="H115" s="10">
        <f t="shared" si="3"/>
        <v>0</v>
      </c>
    </row>
    <row r="116" spans="1:8" x14ac:dyDescent="0.3">
      <c r="A116" s="6" t="s">
        <v>120</v>
      </c>
      <c r="B116" s="11">
        <v>3</v>
      </c>
      <c r="C116" s="11">
        <v>0</v>
      </c>
      <c r="D116" s="11">
        <v>0</v>
      </c>
      <c r="E116" s="11">
        <v>0</v>
      </c>
      <c r="F116" s="12">
        <v>0</v>
      </c>
      <c r="G116" s="12">
        <f t="shared" si="2"/>
        <v>100</v>
      </c>
      <c r="H116" s="12">
        <f t="shared" si="3"/>
        <v>0</v>
      </c>
    </row>
    <row r="117" spans="1:8" x14ac:dyDescent="0.3">
      <c r="A117" s="8" t="s">
        <v>114</v>
      </c>
      <c r="B117" s="9">
        <v>13</v>
      </c>
      <c r="C117" s="9">
        <v>0</v>
      </c>
      <c r="D117" s="9">
        <v>0</v>
      </c>
      <c r="E117" s="9">
        <v>0</v>
      </c>
      <c r="F117" s="10">
        <v>0</v>
      </c>
      <c r="G117" s="10">
        <f t="shared" si="2"/>
        <v>100</v>
      </c>
      <c r="H117" s="10">
        <f t="shared" si="3"/>
        <v>0</v>
      </c>
    </row>
    <row r="118" spans="1:8" x14ac:dyDescent="0.3">
      <c r="A118" s="6" t="s">
        <v>139</v>
      </c>
      <c r="B118" s="11">
        <v>0</v>
      </c>
      <c r="C118" s="11">
        <v>4</v>
      </c>
      <c r="D118" s="11">
        <v>4</v>
      </c>
      <c r="E118" s="11">
        <v>0</v>
      </c>
      <c r="F118" s="12">
        <v>0</v>
      </c>
      <c r="G118" s="12">
        <f t="shared" si="2"/>
        <v>100</v>
      </c>
      <c r="H118" s="12">
        <f t="shared" si="3"/>
        <v>0</v>
      </c>
    </row>
    <row r="119" spans="1:8" x14ac:dyDescent="0.3">
      <c r="A119" s="8" t="s">
        <v>165</v>
      </c>
      <c r="B119" s="9"/>
      <c r="C119" s="9"/>
      <c r="D119" s="9"/>
      <c r="E119" s="13">
        <v>204</v>
      </c>
      <c r="F119" s="10"/>
      <c r="G119" s="10">
        <f t="shared" si="2"/>
        <v>-100</v>
      </c>
      <c r="H119" s="10">
        <f t="shared" si="3"/>
        <v>0</v>
      </c>
    </row>
    <row r="120" spans="1:8" x14ac:dyDescent="0.3">
      <c r="A120" s="6" t="s">
        <v>331</v>
      </c>
      <c r="B120" s="14">
        <v>4</v>
      </c>
      <c r="C120" s="14">
        <v>32</v>
      </c>
      <c r="D120" s="14">
        <v>12</v>
      </c>
      <c r="E120" s="11"/>
      <c r="F120" s="12"/>
      <c r="G120" s="12">
        <f t="shared" si="2"/>
        <v>100</v>
      </c>
      <c r="H120" s="12">
        <f t="shared" si="3"/>
        <v>0</v>
      </c>
    </row>
    <row r="121" spans="1:8" x14ac:dyDescent="0.3">
      <c r="A121" s="8" t="s">
        <v>119</v>
      </c>
      <c r="B121" s="9"/>
      <c r="C121" s="9"/>
      <c r="D121" s="13">
        <v>38</v>
      </c>
      <c r="E121" s="9"/>
      <c r="F121" s="10"/>
      <c r="G121" s="10">
        <f t="shared" si="2"/>
        <v>100</v>
      </c>
      <c r="H121" s="10">
        <f t="shared" si="3"/>
        <v>0</v>
      </c>
    </row>
    <row r="122" spans="1:8" x14ac:dyDescent="0.3">
      <c r="A122" s="6" t="s">
        <v>132</v>
      </c>
      <c r="B122" s="11">
        <v>1</v>
      </c>
      <c r="C122" s="11">
        <v>1</v>
      </c>
      <c r="D122" s="11">
        <v>3</v>
      </c>
      <c r="E122" s="11">
        <v>0</v>
      </c>
      <c r="F122" s="12"/>
      <c r="G122" s="12">
        <f t="shared" si="2"/>
        <v>100</v>
      </c>
      <c r="H122" s="12">
        <f t="shared" si="3"/>
        <v>0</v>
      </c>
    </row>
    <row r="123" spans="1:8" x14ac:dyDescent="0.3">
      <c r="A123" s="8" t="s">
        <v>103</v>
      </c>
      <c r="B123" s="9">
        <v>30531</v>
      </c>
      <c r="C123" s="9">
        <v>23673</v>
      </c>
      <c r="D123" s="9">
        <v>28254</v>
      </c>
      <c r="E123" s="9">
        <v>22654</v>
      </c>
      <c r="F123" s="10"/>
      <c r="G123" s="10">
        <f t="shared" si="2"/>
        <v>-100</v>
      </c>
      <c r="H123" s="10">
        <f t="shared" si="3"/>
        <v>0</v>
      </c>
    </row>
    <row r="124" spans="1:8" x14ac:dyDescent="0.3">
      <c r="A124" s="6" t="s">
        <v>213</v>
      </c>
      <c r="B124" s="11"/>
      <c r="C124" s="11"/>
      <c r="D124" s="11"/>
      <c r="E124" s="14">
        <v>80</v>
      </c>
      <c r="F124" s="12"/>
      <c r="G124" s="12">
        <f t="shared" si="2"/>
        <v>-100</v>
      </c>
      <c r="H124" s="12">
        <f t="shared" si="3"/>
        <v>0</v>
      </c>
    </row>
    <row r="125" spans="1:8" x14ac:dyDescent="0.3">
      <c r="A125" s="8" t="s">
        <v>332</v>
      </c>
      <c r="B125" s="9"/>
      <c r="C125" s="13">
        <v>4</v>
      </c>
      <c r="D125" s="9"/>
      <c r="E125" s="9"/>
      <c r="F125" s="10"/>
      <c r="G125" s="10">
        <f t="shared" si="2"/>
        <v>100</v>
      </c>
      <c r="H125" s="10">
        <f t="shared" si="3"/>
        <v>0</v>
      </c>
    </row>
    <row r="126" spans="1:8" x14ac:dyDescent="0.3">
      <c r="A126" s="6" t="s">
        <v>88</v>
      </c>
      <c r="B126" s="11">
        <v>1631</v>
      </c>
      <c r="C126" s="11">
        <v>1221</v>
      </c>
      <c r="D126" s="11">
        <v>2971</v>
      </c>
      <c r="E126" s="14">
        <v>215</v>
      </c>
      <c r="F126" s="12"/>
      <c r="G126" s="12">
        <f t="shared" si="2"/>
        <v>-100</v>
      </c>
      <c r="H126" s="12">
        <f t="shared" si="3"/>
        <v>0</v>
      </c>
    </row>
    <row r="127" spans="1:8" x14ac:dyDescent="0.3">
      <c r="A127" s="8" t="s">
        <v>90</v>
      </c>
      <c r="B127" s="13">
        <v>31</v>
      </c>
      <c r="C127" s="9"/>
      <c r="D127" s="9"/>
      <c r="E127" s="9"/>
      <c r="F127" s="10"/>
      <c r="G127" s="10">
        <f t="shared" si="2"/>
        <v>100</v>
      </c>
      <c r="H127" s="10">
        <f t="shared" si="3"/>
        <v>0</v>
      </c>
    </row>
    <row r="128" spans="1:8" x14ac:dyDescent="0.3">
      <c r="A128" s="15" t="s">
        <v>216</v>
      </c>
      <c r="B128" s="16">
        <v>0</v>
      </c>
      <c r="C128" s="16">
        <v>2</v>
      </c>
      <c r="D128" s="16">
        <v>0</v>
      </c>
      <c r="E128" s="16">
        <v>2</v>
      </c>
      <c r="F128" s="17"/>
      <c r="G128" s="17">
        <f t="shared" si="2"/>
        <v>-100</v>
      </c>
      <c r="H128" s="17">
        <f t="shared" si="3"/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4654-6E81-45FC-BD54-635E00BFB470}">
  <sheetPr>
    <tabColor rgb="FF92D050"/>
  </sheetPr>
  <dimension ref="A1:H102"/>
  <sheetViews>
    <sheetView showGridLines="0" topLeftCell="A77" workbookViewId="0">
      <selection activeCell="B2" sqref="B2:H102"/>
    </sheetView>
  </sheetViews>
  <sheetFormatPr defaultRowHeight="14.4" x14ac:dyDescent="0.3"/>
  <cols>
    <col min="1" max="1" width="35.5546875" style="2" bestFit="1" customWidth="1"/>
    <col min="2" max="6" width="14.88671875" style="2" bestFit="1" customWidth="1"/>
    <col min="7" max="8" width="14.88671875" style="2" customWidth="1"/>
    <col min="9" max="16384" width="8.88671875" style="2"/>
  </cols>
  <sheetData>
    <row r="1" spans="1:8" x14ac:dyDescent="0.3">
      <c r="A1" s="3" t="s">
        <v>6</v>
      </c>
      <c r="B1" s="4" t="s">
        <v>326</v>
      </c>
      <c r="C1" s="4" t="s">
        <v>327</v>
      </c>
      <c r="D1" s="4" t="s">
        <v>328</v>
      </c>
      <c r="E1" s="4" t="s">
        <v>329</v>
      </c>
      <c r="F1" s="5" t="s">
        <v>330</v>
      </c>
      <c r="G1" s="5" t="s">
        <v>351</v>
      </c>
      <c r="H1" s="5" t="s">
        <v>352</v>
      </c>
    </row>
    <row r="2" spans="1:8" x14ac:dyDescent="0.3">
      <c r="A2" s="6" t="s">
        <v>12</v>
      </c>
      <c r="B2" s="11">
        <v>47630</v>
      </c>
      <c r="C2" s="11">
        <v>51035</v>
      </c>
      <c r="D2" s="11">
        <v>81418</v>
      </c>
      <c r="E2" s="11">
        <v>110226</v>
      </c>
      <c r="F2" s="12">
        <v>75774</v>
      </c>
      <c r="G2" s="11">
        <f>IF(E2=0,100,(F2-E2)/E2*100)</f>
        <v>-31.255783571934025</v>
      </c>
      <c r="H2" s="12">
        <f>(F2/$F$2)*100</f>
        <v>100</v>
      </c>
    </row>
    <row r="3" spans="1:8" x14ac:dyDescent="0.3">
      <c r="A3" s="8" t="s">
        <v>13</v>
      </c>
      <c r="B3" s="9">
        <v>15442</v>
      </c>
      <c r="C3" s="9">
        <v>17942</v>
      </c>
      <c r="D3" s="9">
        <v>28230</v>
      </c>
      <c r="E3" s="9">
        <v>45662</v>
      </c>
      <c r="F3" s="10">
        <v>24146</v>
      </c>
      <c r="G3" s="9">
        <f t="shared" ref="G3:G66" si="0">IF(E3=0,100,(F3-E3)/E3*100)</f>
        <v>-47.12014366431606</v>
      </c>
      <c r="H3" s="10">
        <f t="shared" ref="H3:H66" si="1">(F3/$F$2)*100</f>
        <v>31.86581149206852</v>
      </c>
    </row>
    <row r="4" spans="1:8" x14ac:dyDescent="0.3">
      <c r="A4" s="6" t="s">
        <v>14</v>
      </c>
      <c r="B4" s="11">
        <v>2193</v>
      </c>
      <c r="C4" s="11">
        <v>3307</v>
      </c>
      <c r="D4" s="11">
        <v>9584</v>
      </c>
      <c r="E4" s="11">
        <v>8798</v>
      </c>
      <c r="F4" s="12">
        <v>11046</v>
      </c>
      <c r="G4" s="11">
        <f t="shared" si="0"/>
        <v>25.551261650375086</v>
      </c>
      <c r="H4" s="12">
        <f t="shared" si="1"/>
        <v>14.577559585081953</v>
      </c>
    </row>
    <row r="5" spans="1:8" x14ac:dyDescent="0.3">
      <c r="A5" s="8" t="s">
        <v>22</v>
      </c>
      <c r="B5" s="9">
        <v>4206</v>
      </c>
      <c r="C5" s="9">
        <v>3710</v>
      </c>
      <c r="D5" s="9">
        <v>6482</v>
      </c>
      <c r="E5" s="9">
        <v>9033</v>
      </c>
      <c r="F5" s="10">
        <v>5058</v>
      </c>
      <c r="G5" s="9">
        <f t="shared" si="0"/>
        <v>-44.005313849219533</v>
      </c>
      <c r="H5" s="10">
        <f t="shared" si="1"/>
        <v>6.6751128355372558</v>
      </c>
    </row>
    <row r="6" spans="1:8" x14ac:dyDescent="0.3">
      <c r="A6" s="6" t="s">
        <v>20</v>
      </c>
      <c r="B6" s="11">
        <v>910</v>
      </c>
      <c r="C6" s="11">
        <v>1239</v>
      </c>
      <c r="D6" s="11">
        <v>2358</v>
      </c>
      <c r="E6" s="11">
        <v>3839</v>
      </c>
      <c r="F6" s="12">
        <v>3206</v>
      </c>
      <c r="G6" s="11">
        <f t="shared" si="0"/>
        <v>-16.488668924199011</v>
      </c>
      <c r="H6" s="12">
        <f t="shared" si="1"/>
        <v>4.2310027186106058</v>
      </c>
    </row>
    <row r="7" spans="1:8" x14ac:dyDescent="0.3">
      <c r="A7" s="8" t="s">
        <v>72</v>
      </c>
      <c r="B7" s="9">
        <v>486</v>
      </c>
      <c r="C7" s="9">
        <v>2539</v>
      </c>
      <c r="D7" s="9">
        <v>3886</v>
      </c>
      <c r="E7" s="9">
        <v>4689</v>
      </c>
      <c r="F7" s="10">
        <v>2488</v>
      </c>
      <c r="G7" s="9">
        <f t="shared" si="0"/>
        <v>-46.939645979953085</v>
      </c>
      <c r="H7" s="10">
        <f t="shared" si="1"/>
        <v>3.2834481484414182</v>
      </c>
    </row>
    <row r="8" spans="1:8" x14ac:dyDescent="0.3">
      <c r="A8" s="6" t="s">
        <v>15</v>
      </c>
      <c r="B8" s="11">
        <v>1057</v>
      </c>
      <c r="C8" s="11">
        <v>1114</v>
      </c>
      <c r="D8" s="11">
        <v>2727</v>
      </c>
      <c r="E8" s="11">
        <v>3061</v>
      </c>
      <c r="F8" s="12">
        <v>2091</v>
      </c>
      <c r="G8" s="11">
        <f t="shared" si="0"/>
        <v>-31.688990525971906</v>
      </c>
      <c r="H8" s="12">
        <f t="shared" si="1"/>
        <v>2.7595217356877031</v>
      </c>
    </row>
    <row r="9" spans="1:8" x14ac:dyDescent="0.3">
      <c r="A9" s="8" t="s">
        <v>40</v>
      </c>
      <c r="B9" s="9">
        <v>1016</v>
      </c>
      <c r="C9" s="9">
        <v>684</v>
      </c>
      <c r="D9" s="9">
        <v>766</v>
      </c>
      <c r="E9" s="9">
        <v>1535</v>
      </c>
      <c r="F9" s="10">
        <v>1965</v>
      </c>
      <c r="G9" s="9">
        <f t="shared" si="0"/>
        <v>28.013029315960914</v>
      </c>
      <c r="H9" s="10">
        <f t="shared" si="1"/>
        <v>2.5932377860479847</v>
      </c>
    </row>
    <row r="10" spans="1:8" x14ac:dyDescent="0.3">
      <c r="A10" s="6" t="s">
        <v>23</v>
      </c>
      <c r="B10" s="11">
        <v>3308</v>
      </c>
      <c r="C10" s="11">
        <v>2878</v>
      </c>
      <c r="D10" s="11">
        <v>4238</v>
      </c>
      <c r="E10" s="11">
        <v>3684</v>
      </c>
      <c r="F10" s="12">
        <v>1938</v>
      </c>
      <c r="G10" s="11">
        <f t="shared" si="0"/>
        <v>-47.394136807817588</v>
      </c>
      <c r="H10" s="12">
        <f t="shared" si="1"/>
        <v>2.5576055111251881</v>
      </c>
    </row>
    <row r="11" spans="1:8" x14ac:dyDescent="0.3">
      <c r="A11" s="8" t="s">
        <v>17</v>
      </c>
      <c r="B11" s="9">
        <v>1498</v>
      </c>
      <c r="C11" s="9">
        <v>1501</v>
      </c>
      <c r="D11" s="9">
        <v>3213</v>
      </c>
      <c r="E11" s="9">
        <v>2283</v>
      </c>
      <c r="F11" s="10">
        <v>1763</v>
      </c>
      <c r="G11" s="9">
        <f t="shared" si="0"/>
        <v>-22.777047744196231</v>
      </c>
      <c r="H11" s="10">
        <f t="shared" si="1"/>
        <v>2.3266555810700242</v>
      </c>
    </row>
    <row r="12" spans="1:8" x14ac:dyDescent="0.3">
      <c r="A12" s="6" t="s">
        <v>31</v>
      </c>
      <c r="B12" s="11">
        <v>425</v>
      </c>
      <c r="C12" s="11">
        <v>1351</v>
      </c>
      <c r="D12" s="11">
        <v>1820</v>
      </c>
      <c r="E12" s="11">
        <v>2567</v>
      </c>
      <c r="F12" s="12">
        <v>1674</v>
      </c>
      <c r="G12" s="11">
        <f t="shared" si="0"/>
        <v>-34.787689910401248</v>
      </c>
      <c r="H12" s="12">
        <f t="shared" si="1"/>
        <v>2.2092010452133977</v>
      </c>
    </row>
    <row r="13" spans="1:8" x14ac:dyDescent="0.3">
      <c r="A13" s="8" t="s">
        <v>35</v>
      </c>
      <c r="B13" s="9">
        <v>184</v>
      </c>
      <c r="C13" s="9">
        <v>157</v>
      </c>
      <c r="D13" s="9">
        <v>161</v>
      </c>
      <c r="E13" s="9">
        <v>1622</v>
      </c>
      <c r="F13" s="10">
        <v>1666</v>
      </c>
      <c r="G13" s="9">
        <f t="shared" si="0"/>
        <v>2.7127003699136867</v>
      </c>
      <c r="H13" s="10">
        <f t="shared" si="1"/>
        <v>2.1986433341251619</v>
      </c>
    </row>
    <row r="14" spans="1:8" x14ac:dyDescent="0.3">
      <c r="A14" s="6" t="s">
        <v>29</v>
      </c>
      <c r="B14" s="11">
        <v>162</v>
      </c>
      <c r="C14" s="11">
        <v>312</v>
      </c>
      <c r="D14" s="11">
        <v>390</v>
      </c>
      <c r="E14" s="11">
        <v>2622</v>
      </c>
      <c r="F14" s="12">
        <v>1615</v>
      </c>
      <c r="G14" s="11">
        <f t="shared" si="0"/>
        <v>-38.405797101449274</v>
      </c>
      <c r="H14" s="12">
        <f t="shared" si="1"/>
        <v>2.1313379259376566</v>
      </c>
    </row>
    <row r="15" spans="1:8" x14ac:dyDescent="0.3">
      <c r="A15" s="8" t="s">
        <v>47</v>
      </c>
      <c r="B15" s="9">
        <v>894</v>
      </c>
      <c r="C15" s="9">
        <v>980</v>
      </c>
      <c r="D15" s="9">
        <v>1171</v>
      </c>
      <c r="E15" s="9">
        <v>461</v>
      </c>
      <c r="F15" s="10">
        <v>1560</v>
      </c>
      <c r="G15" s="9">
        <f t="shared" si="0"/>
        <v>238.39479392624727</v>
      </c>
      <c r="H15" s="10">
        <f t="shared" si="1"/>
        <v>2.0587536622060338</v>
      </c>
    </row>
    <row r="16" spans="1:8" x14ac:dyDescent="0.3">
      <c r="A16" s="6" t="s">
        <v>50</v>
      </c>
      <c r="B16" s="11">
        <v>510</v>
      </c>
      <c r="C16" s="11">
        <v>651</v>
      </c>
      <c r="D16" s="11">
        <v>860</v>
      </c>
      <c r="E16" s="11">
        <v>1800</v>
      </c>
      <c r="F16" s="12">
        <v>1511</v>
      </c>
      <c r="G16" s="11">
        <f t="shared" si="0"/>
        <v>-16.055555555555557</v>
      </c>
      <c r="H16" s="12">
        <f t="shared" si="1"/>
        <v>1.9940876817905879</v>
      </c>
    </row>
    <row r="17" spans="1:8" x14ac:dyDescent="0.3">
      <c r="A17" s="8" t="s">
        <v>19</v>
      </c>
      <c r="B17" s="9">
        <v>2075</v>
      </c>
      <c r="C17" s="9">
        <v>1550</v>
      </c>
      <c r="D17" s="9">
        <v>1985</v>
      </c>
      <c r="E17" s="9">
        <v>1809</v>
      </c>
      <c r="F17" s="10">
        <v>1277</v>
      </c>
      <c r="G17" s="9">
        <f t="shared" si="0"/>
        <v>-29.408512990602542</v>
      </c>
      <c r="H17" s="10">
        <f t="shared" si="1"/>
        <v>1.6852746324596828</v>
      </c>
    </row>
    <row r="18" spans="1:8" x14ac:dyDescent="0.3">
      <c r="A18" s="6" t="s">
        <v>27</v>
      </c>
      <c r="B18" s="11">
        <v>140</v>
      </c>
      <c r="C18" s="11">
        <v>410</v>
      </c>
      <c r="D18" s="11">
        <v>87</v>
      </c>
      <c r="E18" s="11">
        <v>376</v>
      </c>
      <c r="F18" s="12">
        <v>1215</v>
      </c>
      <c r="G18" s="11">
        <f t="shared" si="0"/>
        <v>223.13829787234042</v>
      </c>
      <c r="H18" s="12">
        <f t="shared" si="1"/>
        <v>1.6034523715258531</v>
      </c>
    </row>
    <row r="19" spans="1:8" x14ac:dyDescent="0.3">
      <c r="A19" s="8" t="s">
        <v>71</v>
      </c>
      <c r="B19" s="9">
        <v>949</v>
      </c>
      <c r="C19" s="9">
        <v>1225</v>
      </c>
      <c r="D19" s="9">
        <v>1457</v>
      </c>
      <c r="E19" s="9">
        <v>1502</v>
      </c>
      <c r="F19" s="10">
        <v>964</v>
      </c>
      <c r="G19" s="9">
        <f t="shared" si="0"/>
        <v>-35.818908122503331</v>
      </c>
      <c r="H19" s="10">
        <f t="shared" si="1"/>
        <v>1.2722041861324465</v>
      </c>
    </row>
    <row r="20" spans="1:8" x14ac:dyDescent="0.3">
      <c r="A20" s="6" t="s">
        <v>83</v>
      </c>
      <c r="B20" s="11">
        <v>1333</v>
      </c>
      <c r="C20" s="11">
        <v>1164</v>
      </c>
      <c r="D20" s="11">
        <v>1304</v>
      </c>
      <c r="E20" s="11">
        <v>1704</v>
      </c>
      <c r="F20" s="12">
        <v>935</v>
      </c>
      <c r="G20" s="11">
        <f t="shared" si="0"/>
        <v>-45.129107981220656</v>
      </c>
      <c r="H20" s="12">
        <f t="shared" si="1"/>
        <v>1.2339324834375907</v>
      </c>
    </row>
    <row r="21" spans="1:8" x14ac:dyDescent="0.3">
      <c r="A21" s="8" t="s">
        <v>53</v>
      </c>
      <c r="B21" s="9">
        <v>275</v>
      </c>
      <c r="C21" s="9">
        <v>257</v>
      </c>
      <c r="D21" s="9">
        <v>910</v>
      </c>
      <c r="E21" s="9">
        <v>1196</v>
      </c>
      <c r="F21" s="10">
        <v>829</v>
      </c>
      <c r="G21" s="9">
        <f t="shared" si="0"/>
        <v>-30.685618729096991</v>
      </c>
      <c r="H21" s="10">
        <f t="shared" si="1"/>
        <v>1.0940428115184628</v>
      </c>
    </row>
    <row r="22" spans="1:8" x14ac:dyDescent="0.3">
      <c r="A22" s="6" t="s">
        <v>63</v>
      </c>
      <c r="B22" s="11">
        <v>438</v>
      </c>
      <c r="C22" s="11">
        <v>7</v>
      </c>
      <c r="D22" s="11">
        <v>126</v>
      </c>
      <c r="E22" s="11">
        <v>948</v>
      </c>
      <c r="F22" s="12">
        <v>820</v>
      </c>
      <c r="G22" s="11">
        <f t="shared" si="0"/>
        <v>-13.502109704641349</v>
      </c>
      <c r="H22" s="12">
        <f t="shared" si="1"/>
        <v>1.0821653865441971</v>
      </c>
    </row>
    <row r="23" spans="1:8" x14ac:dyDescent="0.3">
      <c r="A23" s="8" t="s">
        <v>73</v>
      </c>
      <c r="B23" s="9">
        <v>10</v>
      </c>
      <c r="C23" s="9">
        <v>44</v>
      </c>
      <c r="D23" s="9">
        <v>2</v>
      </c>
      <c r="E23" s="9">
        <v>96</v>
      </c>
      <c r="F23" s="10">
        <v>734</v>
      </c>
      <c r="G23" s="9">
        <f t="shared" si="0"/>
        <v>664.58333333333326</v>
      </c>
      <c r="H23" s="10">
        <f t="shared" si="1"/>
        <v>0.96866999234565943</v>
      </c>
    </row>
    <row r="24" spans="1:8" x14ac:dyDescent="0.3">
      <c r="A24" s="6" t="s">
        <v>98</v>
      </c>
      <c r="B24" s="11">
        <v>885</v>
      </c>
      <c r="C24" s="11">
        <v>584</v>
      </c>
      <c r="D24" s="11">
        <v>1139</v>
      </c>
      <c r="E24" s="11">
        <v>1035</v>
      </c>
      <c r="F24" s="12">
        <v>674</v>
      </c>
      <c r="G24" s="11">
        <f t="shared" si="0"/>
        <v>-34.879227053140092</v>
      </c>
      <c r="H24" s="12">
        <f t="shared" si="1"/>
        <v>0.88948715918388888</v>
      </c>
    </row>
    <row r="25" spans="1:8" x14ac:dyDescent="0.3">
      <c r="A25" s="8" t="s">
        <v>91</v>
      </c>
      <c r="B25" s="9">
        <v>782</v>
      </c>
      <c r="C25" s="9">
        <v>1218</v>
      </c>
      <c r="D25" s="9">
        <v>969</v>
      </c>
      <c r="E25" s="9">
        <v>1283</v>
      </c>
      <c r="F25" s="10">
        <v>614</v>
      </c>
      <c r="G25" s="9">
        <f t="shared" si="0"/>
        <v>-52.143413873733437</v>
      </c>
      <c r="H25" s="10">
        <f t="shared" si="1"/>
        <v>0.81030432602211844</v>
      </c>
    </row>
    <row r="26" spans="1:8" x14ac:dyDescent="0.3">
      <c r="A26" s="6" t="s">
        <v>25</v>
      </c>
      <c r="B26" s="11">
        <v>978</v>
      </c>
      <c r="C26" s="11">
        <v>509</v>
      </c>
      <c r="D26" s="11">
        <v>842</v>
      </c>
      <c r="E26" s="11">
        <v>1107</v>
      </c>
      <c r="F26" s="12">
        <v>578</v>
      </c>
      <c r="G26" s="11">
        <f t="shared" si="0"/>
        <v>-47.786811201445353</v>
      </c>
      <c r="H26" s="12">
        <f t="shared" si="1"/>
        <v>0.76279462612505611</v>
      </c>
    </row>
    <row r="27" spans="1:8" x14ac:dyDescent="0.3">
      <c r="A27" s="8" t="s">
        <v>85</v>
      </c>
      <c r="B27" s="9">
        <v>440</v>
      </c>
      <c r="C27" s="9">
        <v>292</v>
      </c>
      <c r="D27" s="9">
        <v>544</v>
      </c>
      <c r="E27" s="9">
        <v>784</v>
      </c>
      <c r="F27" s="10">
        <v>528</v>
      </c>
      <c r="G27" s="9">
        <f t="shared" si="0"/>
        <v>-32.653061224489797</v>
      </c>
      <c r="H27" s="10">
        <f t="shared" si="1"/>
        <v>0.69680893182358072</v>
      </c>
    </row>
    <row r="28" spans="1:8" x14ac:dyDescent="0.3">
      <c r="A28" s="6" t="s">
        <v>111</v>
      </c>
      <c r="B28" s="11">
        <v>735</v>
      </c>
      <c r="C28" s="11">
        <v>584</v>
      </c>
      <c r="D28" s="11">
        <v>456</v>
      </c>
      <c r="E28" s="11">
        <v>75</v>
      </c>
      <c r="F28" s="12">
        <v>492</v>
      </c>
      <c r="G28" s="11">
        <f t="shared" si="0"/>
        <v>556</v>
      </c>
      <c r="H28" s="12">
        <f t="shared" si="1"/>
        <v>0.64929923192651828</v>
      </c>
    </row>
    <row r="29" spans="1:8" x14ac:dyDescent="0.3">
      <c r="A29" s="8" t="s">
        <v>88</v>
      </c>
      <c r="B29" s="9">
        <v>52</v>
      </c>
      <c r="C29" s="9">
        <v>4</v>
      </c>
      <c r="D29" s="9">
        <v>44</v>
      </c>
      <c r="E29" s="9">
        <v>258</v>
      </c>
      <c r="F29" s="10">
        <v>431</v>
      </c>
      <c r="G29" s="9">
        <f t="shared" si="0"/>
        <v>67.054263565891475</v>
      </c>
      <c r="H29" s="10">
        <f t="shared" si="1"/>
        <v>0.56879668487871826</v>
      </c>
    </row>
    <row r="30" spans="1:8" x14ac:dyDescent="0.3">
      <c r="A30" s="6" t="s">
        <v>16</v>
      </c>
      <c r="B30" s="11">
        <v>159</v>
      </c>
      <c r="C30" s="11">
        <v>203</v>
      </c>
      <c r="D30" s="11">
        <v>284</v>
      </c>
      <c r="E30" s="11">
        <v>422</v>
      </c>
      <c r="F30" s="12">
        <v>398</v>
      </c>
      <c r="G30" s="11">
        <f t="shared" si="0"/>
        <v>-5.6872037914691944</v>
      </c>
      <c r="H30" s="12">
        <f t="shared" si="1"/>
        <v>0.52524612663974446</v>
      </c>
    </row>
    <row r="31" spans="1:8" x14ac:dyDescent="0.3">
      <c r="A31" s="8" t="s">
        <v>57</v>
      </c>
      <c r="B31" s="9">
        <v>152</v>
      </c>
      <c r="C31" s="9">
        <v>91</v>
      </c>
      <c r="D31" s="9">
        <v>89</v>
      </c>
      <c r="E31" s="9">
        <v>338</v>
      </c>
      <c r="F31" s="10">
        <v>377</v>
      </c>
      <c r="G31" s="9">
        <f t="shared" si="0"/>
        <v>11.538461538461538</v>
      </c>
      <c r="H31" s="10">
        <f t="shared" si="1"/>
        <v>0.49753213503312477</v>
      </c>
    </row>
    <row r="32" spans="1:8" x14ac:dyDescent="0.3">
      <c r="A32" s="6" t="s">
        <v>18</v>
      </c>
      <c r="B32" s="11">
        <v>216</v>
      </c>
      <c r="C32" s="11">
        <v>553</v>
      </c>
      <c r="D32" s="11">
        <v>760</v>
      </c>
      <c r="E32" s="11">
        <v>308</v>
      </c>
      <c r="F32" s="12">
        <v>355</v>
      </c>
      <c r="G32" s="11">
        <f t="shared" si="0"/>
        <v>15.259740259740258</v>
      </c>
      <c r="H32" s="12">
        <f t="shared" si="1"/>
        <v>0.4684984295404756</v>
      </c>
    </row>
    <row r="33" spans="1:8" x14ac:dyDescent="0.3">
      <c r="A33" s="8" t="s">
        <v>100</v>
      </c>
      <c r="B33" s="9">
        <v>156</v>
      </c>
      <c r="C33" s="9">
        <v>467</v>
      </c>
      <c r="D33" s="9">
        <v>438</v>
      </c>
      <c r="E33" s="9">
        <v>581</v>
      </c>
      <c r="F33" s="10">
        <v>342</v>
      </c>
      <c r="G33" s="9">
        <f t="shared" si="0"/>
        <v>-41.135972461273667</v>
      </c>
      <c r="H33" s="10">
        <f t="shared" si="1"/>
        <v>0.45134214902209202</v>
      </c>
    </row>
    <row r="34" spans="1:8" x14ac:dyDescent="0.3">
      <c r="A34" s="6" t="s">
        <v>121</v>
      </c>
      <c r="B34" s="11">
        <v>0</v>
      </c>
      <c r="C34" s="11">
        <v>49</v>
      </c>
      <c r="D34" s="11">
        <v>137</v>
      </c>
      <c r="E34" s="11">
        <v>142</v>
      </c>
      <c r="F34" s="12">
        <v>266</v>
      </c>
      <c r="G34" s="11">
        <f t="shared" si="0"/>
        <v>87.323943661971825</v>
      </c>
      <c r="H34" s="12">
        <f t="shared" si="1"/>
        <v>0.35104389368384936</v>
      </c>
    </row>
    <row r="35" spans="1:8" x14ac:dyDescent="0.3">
      <c r="A35" s="8" t="s">
        <v>39</v>
      </c>
      <c r="B35" s="9">
        <v>1264</v>
      </c>
      <c r="C35" s="9">
        <v>493</v>
      </c>
      <c r="D35" s="9">
        <v>916</v>
      </c>
      <c r="E35" s="9">
        <v>558</v>
      </c>
      <c r="F35" s="10">
        <v>249</v>
      </c>
      <c r="G35" s="9">
        <f t="shared" si="0"/>
        <v>-55.376344086021504</v>
      </c>
      <c r="H35" s="10">
        <f t="shared" si="1"/>
        <v>0.32860875762134767</v>
      </c>
    </row>
    <row r="36" spans="1:8" x14ac:dyDescent="0.3">
      <c r="A36" s="6" t="s">
        <v>99</v>
      </c>
      <c r="B36" s="11">
        <v>0</v>
      </c>
      <c r="C36" s="11">
        <v>0</v>
      </c>
      <c r="D36" s="11"/>
      <c r="E36" s="11">
        <v>37</v>
      </c>
      <c r="F36" s="12">
        <v>241</v>
      </c>
      <c r="G36" s="11">
        <f t="shared" si="0"/>
        <v>551.35135135135135</v>
      </c>
      <c r="H36" s="12">
        <f t="shared" si="1"/>
        <v>0.31805104653311161</v>
      </c>
    </row>
    <row r="37" spans="1:8" x14ac:dyDescent="0.3">
      <c r="A37" s="8" t="s">
        <v>66</v>
      </c>
      <c r="B37" s="9">
        <v>351</v>
      </c>
      <c r="C37" s="9">
        <v>0</v>
      </c>
      <c r="D37" s="9">
        <v>36</v>
      </c>
      <c r="E37" s="9">
        <v>174</v>
      </c>
      <c r="F37" s="10">
        <v>184</v>
      </c>
      <c r="G37" s="9">
        <f t="shared" si="0"/>
        <v>5.7471264367816088</v>
      </c>
      <c r="H37" s="10">
        <f t="shared" si="1"/>
        <v>0.24282735502942962</v>
      </c>
    </row>
    <row r="38" spans="1:8" x14ac:dyDescent="0.3">
      <c r="A38" s="6" t="s">
        <v>33</v>
      </c>
      <c r="B38" s="11">
        <v>183</v>
      </c>
      <c r="C38" s="11">
        <v>447</v>
      </c>
      <c r="D38" s="11">
        <v>159</v>
      </c>
      <c r="E38" s="11">
        <v>81</v>
      </c>
      <c r="F38" s="12">
        <v>183</v>
      </c>
      <c r="G38" s="11">
        <f t="shared" si="0"/>
        <v>125.92592592592592</v>
      </c>
      <c r="H38" s="12">
        <f t="shared" si="1"/>
        <v>0.24150764114340009</v>
      </c>
    </row>
    <row r="39" spans="1:8" x14ac:dyDescent="0.3">
      <c r="A39" s="8" t="s">
        <v>110</v>
      </c>
      <c r="B39" s="9">
        <v>130</v>
      </c>
      <c r="C39" s="9">
        <v>188</v>
      </c>
      <c r="D39" s="9">
        <v>44</v>
      </c>
      <c r="E39" s="9">
        <v>79</v>
      </c>
      <c r="F39" s="10">
        <v>177</v>
      </c>
      <c r="G39" s="9">
        <f t="shared" si="0"/>
        <v>124.0506329113924</v>
      </c>
      <c r="H39" s="10">
        <f t="shared" si="1"/>
        <v>0.23358935782722307</v>
      </c>
    </row>
    <row r="40" spans="1:8" x14ac:dyDescent="0.3">
      <c r="A40" s="6" t="s">
        <v>144</v>
      </c>
      <c r="B40" s="11">
        <v>40</v>
      </c>
      <c r="C40" s="11">
        <v>39</v>
      </c>
      <c r="D40" s="11">
        <v>296</v>
      </c>
      <c r="E40" s="11">
        <v>333</v>
      </c>
      <c r="F40" s="12">
        <v>134</v>
      </c>
      <c r="G40" s="11">
        <f t="shared" si="0"/>
        <v>-59.75975975975976</v>
      </c>
      <c r="H40" s="12">
        <f t="shared" si="1"/>
        <v>0.17684166072795418</v>
      </c>
    </row>
    <row r="41" spans="1:8" x14ac:dyDescent="0.3">
      <c r="A41" s="8" t="s">
        <v>68</v>
      </c>
      <c r="B41" s="9">
        <v>1271</v>
      </c>
      <c r="C41" s="9">
        <v>463</v>
      </c>
      <c r="D41" s="9">
        <v>414</v>
      </c>
      <c r="E41" s="9">
        <v>450</v>
      </c>
      <c r="F41" s="10">
        <v>122</v>
      </c>
      <c r="G41" s="9">
        <f t="shared" si="0"/>
        <v>-72.888888888888886</v>
      </c>
      <c r="H41" s="10">
        <f t="shared" si="1"/>
        <v>0.16100509409560007</v>
      </c>
    </row>
    <row r="42" spans="1:8" x14ac:dyDescent="0.3">
      <c r="A42" s="6" t="s">
        <v>131</v>
      </c>
      <c r="B42" s="11">
        <v>59</v>
      </c>
      <c r="C42" s="11">
        <v>66</v>
      </c>
      <c r="D42" s="11">
        <v>75</v>
      </c>
      <c r="E42" s="11">
        <v>82</v>
      </c>
      <c r="F42" s="12">
        <v>95</v>
      </c>
      <c r="G42" s="11">
        <f t="shared" si="0"/>
        <v>15.853658536585366</v>
      </c>
      <c r="H42" s="12">
        <f t="shared" si="1"/>
        <v>0.12537281917280332</v>
      </c>
    </row>
    <row r="43" spans="1:8" x14ac:dyDescent="0.3">
      <c r="A43" s="8" t="s">
        <v>77</v>
      </c>
      <c r="B43" s="9">
        <v>318</v>
      </c>
      <c r="C43" s="9">
        <v>8</v>
      </c>
      <c r="D43" s="9">
        <v>3</v>
      </c>
      <c r="E43" s="9">
        <v>482</v>
      </c>
      <c r="F43" s="10">
        <v>87</v>
      </c>
      <c r="G43" s="9">
        <f t="shared" si="0"/>
        <v>-81.950207468879668</v>
      </c>
      <c r="H43" s="10">
        <f t="shared" si="1"/>
        <v>0.11481510808456727</v>
      </c>
    </row>
    <row r="44" spans="1:8" x14ac:dyDescent="0.3">
      <c r="A44" s="6" t="s">
        <v>61</v>
      </c>
      <c r="B44" s="11">
        <v>262</v>
      </c>
      <c r="C44" s="11">
        <v>162</v>
      </c>
      <c r="D44" s="11">
        <v>101</v>
      </c>
      <c r="E44" s="11">
        <v>61</v>
      </c>
      <c r="F44" s="12">
        <v>68</v>
      </c>
      <c r="G44" s="11">
        <f t="shared" si="0"/>
        <v>11.475409836065573</v>
      </c>
      <c r="H44" s="12">
        <f t="shared" si="1"/>
        <v>8.9740544250006604E-2</v>
      </c>
    </row>
    <row r="45" spans="1:8" x14ac:dyDescent="0.3">
      <c r="A45" s="8" t="s">
        <v>28</v>
      </c>
      <c r="B45" s="9">
        <v>119</v>
      </c>
      <c r="C45" s="9">
        <v>167</v>
      </c>
      <c r="D45" s="9">
        <v>27</v>
      </c>
      <c r="E45" s="9">
        <v>113</v>
      </c>
      <c r="F45" s="10">
        <v>66</v>
      </c>
      <c r="G45" s="9">
        <f t="shared" si="0"/>
        <v>-41.592920353982301</v>
      </c>
      <c r="H45" s="10">
        <f t="shared" si="1"/>
        <v>8.710111647794759E-2</v>
      </c>
    </row>
    <row r="46" spans="1:8" x14ac:dyDescent="0.3">
      <c r="A46" s="6" t="s">
        <v>34</v>
      </c>
      <c r="B46" s="11">
        <v>304</v>
      </c>
      <c r="C46" s="11">
        <v>312</v>
      </c>
      <c r="D46" s="11">
        <v>208</v>
      </c>
      <c r="E46" s="11">
        <v>112</v>
      </c>
      <c r="F46" s="12">
        <v>65</v>
      </c>
      <c r="G46" s="11">
        <f t="shared" si="0"/>
        <v>-41.964285714285715</v>
      </c>
      <c r="H46" s="12">
        <f t="shared" si="1"/>
        <v>8.5781402591918063E-2</v>
      </c>
    </row>
    <row r="47" spans="1:8" x14ac:dyDescent="0.3">
      <c r="A47" s="8" t="s">
        <v>51</v>
      </c>
      <c r="B47" s="9">
        <v>29</v>
      </c>
      <c r="C47" s="9">
        <v>57</v>
      </c>
      <c r="D47" s="9">
        <v>7</v>
      </c>
      <c r="E47" s="9">
        <v>62</v>
      </c>
      <c r="F47" s="10">
        <v>61</v>
      </c>
      <c r="G47" s="9">
        <f t="shared" si="0"/>
        <v>-1.6129032258064515</v>
      </c>
      <c r="H47" s="10">
        <f t="shared" si="1"/>
        <v>8.0502547047800035E-2</v>
      </c>
    </row>
    <row r="48" spans="1:8" x14ac:dyDescent="0.3">
      <c r="A48" s="6" t="s">
        <v>55</v>
      </c>
      <c r="B48" s="11">
        <v>3</v>
      </c>
      <c r="C48" s="11">
        <v>47</v>
      </c>
      <c r="D48" s="11">
        <v>46</v>
      </c>
      <c r="E48" s="11">
        <v>47</v>
      </c>
      <c r="F48" s="12">
        <v>60</v>
      </c>
      <c r="G48" s="11">
        <f t="shared" si="0"/>
        <v>27.659574468085108</v>
      </c>
      <c r="H48" s="12">
        <f t="shared" si="1"/>
        <v>7.9182833161770522E-2</v>
      </c>
    </row>
    <row r="49" spans="1:8" x14ac:dyDescent="0.3">
      <c r="A49" s="8" t="s">
        <v>46</v>
      </c>
      <c r="B49" s="9">
        <v>3</v>
      </c>
      <c r="C49" s="9">
        <v>0</v>
      </c>
      <c r="D49" s="9"/>
      <c r="E49" s="9">
        <v>36</v>
      </c>
      <c r="F49" s="10">
        <v>52</v>
      </c>
      <c r="G49" s="9">
        <f t="shared" si="0"/>
        <v>44.444444444444443</v>
      </c>
      <c r="H49" s="10">
        <f t="shared" si="1"/>
        <v>6.8625122073534453E-2</v>
      </c>
    </row>
    <row r="50" spans="1:8" x14ac:dyDescent="0.3">
      <c r="A50" s="6" t="s">
        <v>44</v>
      </c>
      <c r="B50" s="11">
        <v>0</v>
      </c>
      <c r="C50" s="11">
        <v>4</v>
      </c>
      <c r="D50" s="11">
        <v>55</v>
      </c>
      <c r="E50" s="11">
        <v>0</v>
      </c>
      <c r="F50" s="12">
        <v>49</v>
      </c>
      <c r="G50" s="11">
        <f t="shared" si="0"/>
        <v>100</v>
      </c>
      <c r="H50" s="12">
        <f t="shared" si="1"/>
        <v>6.4665980415445939E-2</v>
      </c>
    </row>
    <row r="51" spans="1:8" x14ac:dyDescent="0.3">
      <c r="A51" s="8" t="s">
        <v>37</v>
      </c>
      <c r="B51" s="9">
        <v>45</v>
      </c>
      <c r="C51" s="9">
        <v>0</v>
      </c>
      <c r="D51" s="9">
        <v>10</v>
      </c>
      <c r="E51" s="9">
        <v>217</v>
      </c>
      <c r="F51" s="10">
        <v>44</v>
      </c>
      <c r="G51" s="9">
        <f t="shared" si="0"/>
        <v>-79.723502304147459</v>
      </c>
      <c r="H51" s="10">
        <f t="shared" si="1"/>
        <v>5.8067410985298391E-2</v>
      </c>
    </row>
    <row r="52" spans="1:8" x14ac:dyDescent="0.3">
      <c r="A52" s="6" t="s">
        <v>105</v>
      </c>
      <c r="B52" s="11">
        <v>36</v>
      </c>
      <c r="C52" s="11">
        <v>65</v>
      </c>
      <c r="D52" s="11">
        <v>33</v>
      </c>
      <c r="E52" s="11">
        <v>126</v>
      </c>
      <c r="F52" s="12">
        <v>43</v>
      </c>
      <c r="G52" s="11">
        <f t="shared" si="0"/>
        <v>-65.873015873015873</v>
      </c>
      <c r="H52" s="12">
        <f t="shared" si="1"/>
        <v>5.6747697099268871E-2</v>
      </c>
    </row>
    <row r="53" spans="1:8" x14ac:dyDescent="0.3">
      <c r="A53" s="8" t="s">
        <v>56</v>
      </c>
      <c r="B53" s="9">
        <v>767</v>
      </c>
      <c r="C53" s="9">
        <v>431</v>
      </c>
      <c r="D53" s="9">
        <v>1050</v>
      </c>
      <c r="E53" s="9">
        <v>1093</v>
      </c>
      <c r="F53" s="10">
        <v>40</v>
      </c>
      <c r="G53" s="9">
        <f t="shared" si="0"/>
        <v>-96.340347666971638</v>
      </c>
      <c r="H53" s="10">
        <f t="shared" si="1"/>
        <v>5.2788555441180357E-2</v>
      </c>
    </row>
    <row r="54" spans="1:8" x14ac:dyDescent="0.3">
      <c r="A54" s="6" t="s">
        <v>104</v>
      </c>
      <c r="B54" s="11">
        <v>4</v>
      </c>
      <c r="C54" s="11">
        <v>31</v>
      </c>
      <c r="D54" s="11">
        <v>137</v>
      </c>
      <c r="E54" s="11">
        <v>76</v>
      </c>
      <c r="F54" s="12">
        <v>39</v>
      </c>
      <c r="G54" s="11">
        <f t="shared" si="0"/>
        <v>-48.684210526315788</v>
      </c>
      <c r="H54" s="12">
        <f t="shared" si="1"/>
        <v>5.146884155515085E-2</v>
      </c>
    </row>
    <row r="55" spans="1:8" x14ac:dyDescent="0.3">
      <c r="A55" s="8" t="s">
        <v>125</v>
      </c>
      <c r="B55" s="9">
        <v>21</v>
      </c>
      <c r="C55" s="9">
        <v>37</v>
      </c>
      <c r="D55" s="9">
        <v>16</v>
      </c>
      <c r="E55" s="9">
        <v>8</v>
      </c>
      <c r="F55" s="10">
        <v>24</v>
      </c>
      <c r="G55" s="9">
        <f t="shared" si="0"/>
        <v>200</v>
      </c>
      <c r="H55" s="10">
        <f t="shared" si="1"/>
        <v>3.1673133264708213E-2</v>
      </c>
    </row>
    <row r="56" spans="1:8" x14ac:dyDescent="0.3">
      <c r="A56" s="6" t="s">
        <v>142</v>
      </c>
      <c r="B56" s="11">
        <v>8</v>
      </c>
      <c r="C56" s="11">
        <v>21</v>
      </c>
      <c r="D56" s="11">
        <v>25</v>
      </c>
      <c r="E56" s="11">
        <v>18</v>
      </c>
      <c r="F56" s="12">
        <v>20</v>
      </c>
      <c r="G56" s="11">
        <f t="shared" si="0"/>
        <v>11.111111111111111</v>
      </c>
      <c r="H56" s="12">
        <f t="shared" si="1"/>
        <v>2.6394277720590179E-2</v>
      </c>
    </row>
    <row r="57" spans="1:8" x14ac:dyDescent="0.3">
      <c r="A57" s="8" t="s">
        <v>147</v>
      </c>
      <c r="B57" s="9">
        <v>80</v>
      </c>
      <c r="C57" s="9">
        <v>0</v>
      </c>
      <c r="D57" s="9"/>
      <c r="E57" s="9">
        <v>7</v>
      </c>
      <c r="F57" s="10">
        <v>18</v>
      </c>
      <c r="G57" s="9">
        <f t="shared" si="0"/>
        <v>157.14285714285714</v>
      </c>
      <c r="H57" s="10">
        <f t="shared" si="1"/>
        <v>2.3754849948531158E-2</v>
      </c>
    </row>
    <row r="58" spans="1:8" x14ac:dyDescent="0.3">
      <c r="A58" s="6" t="s">
        <v>134</v>
      </c>
      <c r="B58" s="11">
        <v>0</v>
      </c>
      <c r="C58" s="11">
        <v>17</v>
      </c>
      <c r="D58" s="11">
        <v>13</v>
      </c>
      <c r="E58" s="11">
        <v>50</v>
      </c>
      <c r="F58" s="12">
        <v>17</v>
      </c>
      <c r="G58" s="11">
        <f t="shared" si="0"/>
        <v>-66</v>
      </c>
      <c r="H58" s="12">
        <f t="shared" si="1"/>
        <v>2.2435136062501651E-2</v>
      </c>
    </row>
    <row r="59" spans="1:8" x14ac:dyDescent="0.3">
      <c r="A59" s="8" t="s">
        <v>52</v>
      </c>
      <c r="B59" s="9">
        <v>57</v>
      </c>
      <c r="C59" s="9">
        <v>35</v>
      </c>
      <c r="D59" s="9">
        <v>0</v>
      </c>
      <c r="E59" s="9">
        <v>15</v>
      </c>
      <c r="F59" s="10">
        <v>17</v>
      </c>
      <c r="G59" s="9">
        <f t="shared" si="0"/>
        <v>13.333333333333334</v>
      </c>
      <c r="H59" s="10">
        <f t="shared" si="1"/>
        <v>2.2435136062501651E-2</v>
      </c>
    </row>
    <row r="60" spans="1:8" x14ac:dyDescent="0.3">
      <c r="A60" s="6" t="s">
        <v>169</v>
      </c>
      <c r="B60" s="11">
        <v>2</v>
      </c>
      <c r="C60" s="11">
        <v>0</v>
      </c>
      <c r="D60" s="11">
        <v>9</v>
      </c>
      <c r="E60" s="11"/>
      <c r="F60" s="12">
        <v>12</v>
      </c>
      <c r="G60" s="11">
        <f t="shared" si="0"/>
        <v>100</v>
      </c>
      <c r="H60" s="12">
        <f t="shared" si="1"/>
        <v>1.5836566632354106E-2</v>
      </c>
    </row>
    <row r="61" spans="1:8" x14ac:dyDescent="0.3">
      <c r="A61" s="8" t="s">
        <v>86</v>
      </c>
      <c r="B61" s="9">
        <v>27</v>
      </c>
      <c r="C61" s="9">
        <v>14</v>
      </c>
      <c r="D61" s="9">
        <v>156</v>
      </c>
      <c r="E61" s="9">
        <v>15</v>
      </c>
      <c r="F61" s="10">
        <v>12</v>
      </c>
      <c r="G61" s="9">
        <f t="shared" si="0"/>
        <v>-20</v>
      </c>
      <c r="H61" s="10">
        <f t="shared" si="1"/>
        <v>1.5836566632354106E-2</v>
      </c>
    </row>
    <row r="62" spans="1:8" x14ac:dyDescent="0.3">
      <c r="A62" s="6" t="s">
        <v>67</v>
      </c>
      <c r="B62" s="11">
        <v>42</v>
      </c>
      <c r="C62" s="11">
        <v>33</v>
      </c>
      <c r="D62" s="11">
        <v>23</v>
      </c>
      <c r="E62" s="11">
        <v>23</v>
      </c>
      <c r="F62" s="12">
        <v>11</v>
      </c>
      <c r="G62" s="11">
        <f t="shared" si="0"/>
        <v>-52.173913043478258</v>
      </c>
      <c r="H62" s="12">
        <f t="shared" si="1"/>
        <v>1.4516852746324598E-2</v>
      </c>
    </row>
    <row r="63" spans="1:8" x14ac:dyDescent="0.3">
      <c r="A63" s="8" t="s">
        <v>43</v>
      </c>
      <c r="B63" s="9">
        <v>0</v>
      </c>
      <c r="C63" s="9">
        <v>45</v>
      </c>
      <c r="D63" s="9">
        <v>2</v>
      </c>
      <c r="E63" s="9">
        <v>41</v>
      </c>
      <c r="F63" s="10">
        <v>11</v>
      </c>
      <c r="G63" s="9">
        <f t="shared" si="0"/>
        <v>-73.170731707317074</v>
      </c>
      <c r="H63" s="10">
        <f t="shared" si="1"/>
        <v>1.4516852746324598E-2</v>
      </c>
    </row>
    <row r="64" spans="1:8" x14ac:dyDescent="0.3">
      <c r="A64" s="6" t="s">
        <v>127</v>
      </c>
      <c r="B64" s="11">
        <v>0</v>
      </c>
      <c r="C64" s="11">
        <v>0</v>
      </c>
      <c r="D64" s="11"/>
      <c r="E64" s="11"/>
      <c r="F64" s="12">
        <v>10</v>
      </c>
      <c r="G64" s="11">
        <f t="shared" si="0"/>
        <v>100</v>
      </c>
      <c r="H64" s="12">
        <f t="shared" si="1"/>
        <v>1.3197138860295089E-2</v>
      </c>
    </row>
    <row r="65" spans="1:8" x14ac:dyDescent="0.3">
      <c r="A65" s="8" t="s">
        <v>102</v>
      </c>
      <c r="B65" s="9">
        <v>0</v>
      </c>
      <c r="C65" s="9">
        <v>9</v>
      </c>
      <c r="D65" s="9">
        <v>1</v>
      </c>
      <c r="E65" s="9"/>
      <c r="F65" s="10">
        <v>3</v>
      </c>
      <c r="G65" s="9">
        <f t="shared" si="0"/>
        <v>100</v>
      </c>
      <c r="H65" s="10">
        <f t="shared" si="1"/>
        <v>3.9591416580885266E-3</v>
      </c>
    </row>
    <row r="66" spans="1:8" x14ac:dyDescent="0.3">
      <c r="A66" s="6" t="s">
        <v>150</v>
      </c>
      <c r="B66" s="11">
        <v>0</v>
      </c>
      <c r="C66" s="11">
        <v>0</v>
      </c>
      <c r="D66" s="11"/>
      <c r="E66" s="11"/>
      <c r="F66" s="12">
        <v>1</v>
      </c>
      <c r="G66" s="11">
        <f t="shared" si="0"/>
        <v>100</v>
      </c>
      <c r="H66" s="12">
        <f t="shared" si="1"/>
        <v>1.3197138860295088E-3</v>
      </c>
    </row>
    <row r="67" spans="1:8" x14ac:dyDescent="0.3">
      <c r="A67" s="8" t="s">
        <v>158</v>
      </c>
      <c r="B67" s="9">
        <v>2</v>
      </c>
      <c r="C67" s="9">
        <v>0</v>
      </c>
      <c r="D67" s="9">
        <v>8</v>
      </c>
      <c r="E67" s="9">
        <v>2</v>
      </c>
      <c r="F67" s="10">
        <v>1</v>
      </c>
      <c r="G67" s="9">
        <f t="shared" ref="G67:G102" si="2">IF(E67=0,100,(F67-E67)/E67*100)</f>
        <v>-50</v>
      </c>
      <c r="H67" s="10">
        <f t="shared" ref="H67:H102" si="3">(F67/$F$2)*100</f>
        <v>1.3197138860295088E-3</v>
      </c>
    </row>
    <row r="68" spans="1:8" x14ac:dyDescent="0.3">
      <c r="A68" s="6" t="s">
        <v>156</v>
      </c>
      <c r="B68" s="11">
        <v>0</v>
      </c>
      <c r="C68" s="11">
        <v>0</v>
      </c>
      <c r="D68" s="11">
        <v>7</v>
      </c>
      <c r="E68" s="11"/>
      <c r="F68" s="12">
        <v>1</v>
      </c>
      <c r="G68" s="11">
        <f t="shared" si="2"/>
        <v>100</v>
      </c>
      <c r="H68" s="12">
        <f t="shared" si="3"/>
        <v>1.3197138860295088E-3</v>
      </c>
    </row>
    <row r="69" spans="1:8" x14ac:dyDescent="0.3">
      <c r="A69" s="8" t="s">
        <v>130</v>
      </c>
      <c r="B69" s="9">
        <v>5</v>
      </c>
      <c r="C69" s="9">
        <v>0</v>
      </c>
      <c r="D69" s="9">
        <v>2</v>
      </c>
      <c r="E69" s="9">
        <v>28</v>
      </c>
      <c r="F69" s="10">
        <v>1</v>
      </c>
      <c r="G69" s="9">
        <f t="shared" si="2"/>
        <v>-96.428571428571431</v>
      </c>
      <c r="H69" s="10">
        <f t="shared" si="3"/>
        <v>1.3197138860295088E-3</v>
      </c>
    </row>
    <row r="70" spans="1:8" x14ac:dyDescent="0.3">
      <c r="A70" s="6" t="s">
        <v>79</v>
      </c>
      <c r="B70" s="11">
        <v>28</v>
      </c>
      <c r="C70" s="11">
        <v>4</v>
      </c>
      <c r="D70" s="11">
        <v>4</v>
      </c>
      <c r="E70" s="11"/>
      <c r="F70" s="12">
        <v>1</v>
      </c>
      <c r="G70" s="11">
        <f t="shared" si="2"/>
        <v>100</v>
      </c>
      <c r="H70" s="12">
        <f t="shared" si="3"/>
        <v>1.3197138860295088E-3</v>
      </c>
    </row>
    <row r="71" spans="1:8" x14ac:dyDescent="0.3">
      <c r="A71" s="8" t="s">
        <v>122</v>
      </c>
      <c r="B71" s="9">
        <v>1</v>
      </c>
      <c r="C71" s="9">
        <v>9</v>
      </c>
      <c r="D71" s="9"/>
      <c r="E71" s="9"/>
      <c r="F71" s="10"/>
      <c r="G71" s="9">
        <f t="shared" si="2"/>
        <v>100</v>
      </c>
      <c r="H71" s="10">
        <f t="shared" si="3"/>
        <v>0</v>
      </c>
    </row>
    <row r="72" spans="1:8" x14ac:dyDescent="0.3">
      <c r="A72" s="6" t="s">
        <v>26</v>
      </c>
      <c r="B72" s="11">
        <v>0</v>
      </c>
      <c r="C72" s="11">
        <v>0</v>
      </c>
      <c r="D72" s="11">
        <v>2</v>
      </c>
      <c r="E72" s="11"/>
      <c r="F72" s="12"/>
      <c r="G72" s="11">
        <f t="shared" si="2"/>
        <v>100</v>
      </c>
      <c r="H72" s="12">
        <f t="shared" si="3"/>
        <v>0</v>
      </c>
    </row>
    <row r="73" spans="1:8" x14ac:dyDescent="0.3">
      <c r="A73" s="8" t="s">
        <v>333</v>
      </c>
      <c r="B73" s="9">
        <v>0</v>
      </c>
      <c r="C73" s="9">
        <v>0</v>
      </c>
      <c r="D73" s="9">
        <v>4</v>
      </c>
      <c r="E73" s="9"/>
      <c r="F73" s="10"/>
      <c r="G73" s="9">
        <f t="shared" si="2"/>
        <v>100</v>
      </c>
      <c r="H73" s="10">
        <f t="shared" si="3"/>
        <v>0</v>
      </c>
    </row>
    <row r="74" spans="1:8" x14ac:dyDescent="0.3">
      <c r="A74" s="6" t="s">
        <v>124</v>
      </c>
      <c r="B74" s="11">
        <v>17</v>
      </c>
      <c r="C74" s="11">
        <v>15</v>
      </c>
      <c r="D74" s="11">
        <v>19</v>
      </c>
      <c r="E74" s="11"/>
      <c r="F74" s="12"/>
      <c r="G74" s="11">
        <f t="shared" si="2"/>
        <v>100</v>
      </c>
      <c r="H74" s="12">
        <f t="shared" si="3"/>
        <v>0</v>
      </c>
    </row>
    <row r="75" spans="1:8" x14ac:dyDescent="0.3">
      <c r="A75" s="8" t="s">
        <v>49</v>
      </c>
      <c r="B75" s="9">
        <v>4</v>
      </c>
      <c r="C75" s="9">
        <v>0</v>
      </c>
      <c r="D75" s="9"/>
      <c r="E75" s="9"/>
      <c r="F75" s="10"/>
      <c r="G75" s="9">
        <f t="shared" si="2"/>
        <v>100</v>
      </c>
      <c r="H75" s="10">
        <f t="shared" si="3"/>
        <v>0</v>
      </c>
    </row>
    <row r="76" spans="1:8" x14ac:dyDescent="0.3">
      <c r="A76" s="6" t="s">
        <v>136</v>
      </c>
      <c r="B76" s="11">
        <v>13</v>
      </c>
      <c r="C76" s="11">
        <v>0</v>
      </c>
      <c r="D76" s="11"/>
      <c r="E76" s="11"/>
      <c r="F76" s="12"/>
      <c r="G76" s="11">
        <f t="shared" si="2"/>
        <v>100</v>
      </c>
      <c r="H76" s="12">
        <f t="shared" si="3"/>
        <v>0</v>
      </c>
    </row>
    <row r="77" spans="1:8" x14ac:dyDescent="0.3">
      <c r="A77" s="8" t="s">
        <v>216</v>
      </c>
      <c r="B77" s="9">
        <v>0</v>
      </c>
      <c r="C77" s="9">
        <v>0</v>
      </c>
      <c r="D77" s="9">
        <v>17</v>
      </c>
      <c r="E77" s="9"/>
      <c r="F77" s="10"/>
      <c r="G77" s="9">
        <f t="shared" si="2"/>
        <v>100</v>
      </c>
      <c r="H77" s="10">
        <f t="shared" si="3"/>
        <v>0</v>
      </c>
    </row>
    <row r="78" spans="1:8" x14ac:dyDescent="0.3">
      <c r="A78" s="6" t="s">
        <v>115</v>
      </c>
      <c r="B78" s="11">
        <v>0</v>
      </c>
      <c r="C78" s="11">
        <v>137</v>
      </c>
      <c r="D78" s="11">
        <v>1</v>
      </c>
      <c r="E78" s="11">
        <v>18</v>
      </c>
      <c r="F78" s="12"/>
      <c r="G78" s="11">
        <f t="shared" si="2"/>
        <v>-100</v>
      </c>
      <c r="H78" s="12">
        <f t="shared" si="3"/>
        <v>0</v>
      </c>
    </row>
    <row r="79" spans="1:8" x14ac:dyDescent="0.3">
      <c r="A79" s="8" t="s">
        <v>176</v>
      </c>
      <c r="B79" s="9">
        <v>0</v>
      </c>
      <c r="C79" s="9">
        <v>0</v>
      </c>
      <c r="D79" s="9"/>
      <c r="E79" s="9">
        <v>3</v>
      </c>
      <c r="F79" s="10"/>
      <c r="G79" s="9">
        <f t="shared" si="2"/>
        <v>-100</v>
      </c>
      <c r="H79" s="10">
        <f t="shared" si="3"/>
        <v>0</v>
      </c>
    </row>
    <row r="80" spans="1:8" x14ac:dyDescent="0.3">
      <c r="A80" s="6" t="s">
        <v>89</v>
      </c>
      <c r="B80" s="11">
        <v>2</v>
      </c>
      <c r="C80" s="11">
        <v>0</v>
      </c>
      <c r="D80" s="11"/>
      <c r="E80" s="11">
        <v>21</v>
      </c>
      <c r="F80" s="12"/>
      <c r="G80" s="11">
        <f t="shared" si="2"/>
        <v>-100</v>
      </c>
      <c r="H80" s="12">
        <f t="shared" si="3"/>
        <v>0</v>
      </c>
    </row>
    <row r="81" spans="1:8" x14ac:dyDescent="0.3">
      <c r="A81" s="8" t="s">
        <v>129</v>
      </c>
      <c r="B81" s="9">
        <v>7</v>
      </c>
      <c r="C81" s="9">
        <v>0</v>
      </c>
      <c r="D81" s="9"/>
      <c r="E81" s="9"/>
      <c r="F81" s="10"/>
      <c r="G81" s="9">
        <f t="shared" si="2"/>
        <v>100</v>
      </c>
      <c r="H81" s="10">
        <f t="shared" si="3"/>
        <v>0</v>
      </c>
    </row>
    <row r="82" spans="1:8" x14ac:dyDescent="0.3">
      <c r="A82" s="6" t="s">
        <v>59</v>
      </c>
      <c r="B82" s="11">
        <v>22</v>
      </c>
      <c r="C82" s="11">
        <v>16</v>
      </c>
      <c r="D82" s="11">
        <v>4</v>
      </c>
      <c r="E82" s="11">
        <v>1</v>
      </c>
      <c r="F82" s="12"/>
      <c r="G82" s="11">
        <f t="shared" si="2"/>
        <v>-100</v>
      </c>
      <c r="H82" s="12">
        <f t="shared" si="3"/>
        <v>0</v>
      </c>
    </row>
    <row r="83" spans="1:8" x14ac:dyDescent="0.3">
      <c r="A83" s="8" t="s">
        <v>212</v>
      </c>
      <c r="B83" s="9">
        <v>1</v>
      </c>
      <c r="C83" s="9">
        <v>2</v>
      </c>
      <c r="D83" s="9">
        <v>4</v>
      </c>
      <c r="E83" s="9">
        <v>6</v>
      </c>
      <c r="F83" s="10"/>
      <c r="G83" s="9">
        <f t="shared" si="2"/>
        <v>-100</v>
      </c>
      <c r="H83" s="10">
        <f t="shared" si="3"/>
        <v>0</v>
      </c>
    </row>
    <row r="84" spans="1:8" x14ac:dyDescent="0.3">
      <c r="A84" s="6" t="s">
        <v>146</v>
      </c>
      <c r="B84" s="11">
        <v>4</v>
      </c>
      <c r="C84" s="11">
        <v>2</v>
      </c>
      <c r="D84" s="11">
        <v>1</v>
      </c>
      <c r="E84" s="11"/>
      <c r="F84" s="12"/>
      <c r="G84" s="11">
        <f t="shared" si="2"/>
        <v>100</v>
      </c>
      <c r="H84" s="12">
        <f t="shared" si="3"/>
        <v>0</v>
      </c>
    </row>
    <row r="85" spans="1:8" x14ac:dyDescent="0.3">
      <c r="A85" s="8" t="s">
        <v>203</v>
      </c>
      <c r="B85" s="9">
        <v>0</v>
      </c>
      <c r="C85" s="9">
        <v>18</v>
      </c>
      <c r="D85" s="9">
        <v>6</v>
      </c>
      <c r="E85" s="9"/>
      <c r="F85" s="10"/>
      <c r="G85" s="9">
        <f t="shared" si="2"/>
        <v>100</v>
      </c>
      <c r="H85" s="10">
        <f t="shared" si="3"/>
        <v>0</v>
      </c>
    </row>
    <row r="86" spans="1:8" x14ac:dyDescent="0.3">
      <c r="A86" s="6" t="s">
        <v>128</v>
      </c>
      <c r="B86" s="11">
        <v>1</v>
      </c>
      <c r="C86" s="11">
        <v>0</v>
      </c>
      <c r="D86" s="11"/>
      <c r="E86" s="11"/>
      <c r="F86" s="12"/>
      <c r="G86" s="11">
        <f t="shared" si="2"/>
        <v>100</v>
      </c>
      <c r="H86" s="12">
        <f t="shared" si="3"/>
        <v>0</v>
      </c>
    </row>
    <row r="87" spans="1:8" x14ac:dyDescent="0.3">
      <c r="A87" s="8" t="s">
        <v>191</v>
      </c>
      <c r="B87" s="9">
        <v>5</v>
      </c>
      <c r="C87" s="9">
        <v>0</v>
      </c>
      <c r="D87" s="9"/>
      <c r="E87" s="9"/>
      <c r="F87" s="10"/>
      <c r="G87" s="9">
        <f t="shared" si="2"/>
        <v>100</v>
      </c>
      <c r="H87" s="10">
        <f t="shared" si="3"/>
        <v>0</v>
      </c>
    </row>
    <row r="88" spans="1:8" x14ac:dyDescent="0.3">
      <c r="A88" s="6" t="s">
        <v>92</v>
      </c>
      <c r="B88" s="11">
        <v>0</v>
      </c>
      <c r="C88" s="11">
        <v>0</v>
      </c>
      <c r="D88" s="11">
        <v>16</v>
      </c>
      <c r="E88" s="11"/>
      <c r="F88" s="12"/>
      <c r="G88" s="11">
        <f t="shared" si="2"/>
        <v>100</v>
      </c>
      <c r="H88" s="12">
        <f t="shared" si="3"/>
        <v>0</v>
      </c>
    </row>
    <row r="89" spans="1:8" x14ac:dyDescent="0.3">
      <c r="A89" s="8" t="s">
        <v>94</v>
      </c>
      <c r="B89" s="9">
        <v>0</v>
      </c>
      <c r="C89" s="9">
        <v>1</v>
      </c>
      <c r="D89" s="9"/>
      <c r="E89" s="9"/>
      <c r="F89" s="10"/>
      <c r="G89" s="9">
        <f t="shared" si="2"/>
        <v>100</v>
      </c>
      <c r="H89" s="10">
        <f t="shared" si="3"/>
        <v>0</v>
      </c>
    </row>
    <row r="90" spans="1:8" x14ac:dyDescent="0.3">
      <c r="A90" s="6" t="s">
        <v>76</v>
      </c>
      <c r="B90" s="11">
        <v>4</v>
      </c>
      <c r="C90" s="11">
        <v>16</v>
      </c>
      <c r="D90" s="11">
        <v>2</v>
      </c>
      <c r="E90" s="11">
        <v>1</v>
      </c>
      <c r="F90" s="12"/>
      <c r="G90" s="11">
        <f t="shared" si="2"/>
        <v>-100</v>
      </c>
      <c r="H90" s="12">
        <f t="shared" si="3"/>
        <v>0</v>
      </c>
    </row>
    <row r="91" spans="1:8" x14ac:dyDescent="0.3">
      <c r="A91" s="8" t="s">
        <v>82</v>
      </c>
      <c r="B91" s="9">
        <v>0</v>
      </c>
      <c r="C91" s="9">
        <v>11</v>
      </c>
      <c r="D91" s="9"/>
      <c r="E91" s="9"/>
      <c r="F91" s="10"/>
      <c r="G91" s="9">
        <f t="shared" si="2"/>
        <v>100</v>
      </c>
      <c r="H91" s="10">
        <f t="shared" si="3"/>
        <v>0</v>
      </c>
    </row>
    <row r="92" spans="1:8" x14ac:dyDescent="0.3">
      <c r="A92" s="6" t="s">
        <v>132</v>
      </c>
      <c r="B92" s="11">
        <v>0</v>
      </c>
      <c r="C92" s="11">
        <v>1</v>
      </c>
      <c r="D92" s="11"/>
      <c r="E92" s="11"/>
      <c r="F92" s="12"/>
      <c r="G92" s="11">
        <f t="shared" si="2"/>
        <v>100</v>
      </c>
      <c r="H92" s="12">
        <f t="shared" si="3"/>
        <v>0</v>
      </c>
    </row>
    <row r="93" spans="1:8" x14ac:dyDescent="0.3">
      <c r="A93" s="8" t="s">
        <v>114</v>
      </c>
      <c r="B93" s="9">
        <v>5</v>
      </c>
      <c r="C93" s="9">
        <v>1</v>
      </c>
      <c r="D93" s="9"/>
      <c r="E93" s="9"/>
      <c r="F93" s="10"/>
      <c r="G93" s="9">
        <f t="shared" si="2"/>
        <v>100</v>
      </c>
      <c r="H93" s="10">
        <f t="shared" si="3"/>
        <v>0</v>
      </c>
    </row>
    <row r="94" spans="1:8" x14ac:dyDescent="0.3">
      <c r="A94" s="6" t="s">
        <v>48</v>
      </c>
      <c r="B94" s="11">
        <v>0</v>
      </c>
      <c r="C94" s="11">
        <v>0</v>
      </c>
      <c r="D94" s="11"/>
      <c r="E94" s="11">
        <v>1</v>
      </c>
      <c r="F94" s="12"/>
      <c r="G94" s="11">
        <f t="shared" si="2"/>
        <v>-100</v>
      </c>
      <c r="H94" s="12">
        <f t="shared" si="3"/>
        <v>0</v>
      </c>
    </row>
    <row r="95" spans="1:8" x14ac:dyDescent="0.3">
      <c r="A95" s="8" t="s">
        <v>36</v>
      </c>
      <c r="B95" s="9">
        <v>0</v>
      </c>
      <c r="C95" s="9">
        <v>0</v>
      </c>
      <c r="D95" s="9">
        <v>1</v>
      </c>
      <c r="E95" s="9"/>
      <c r="F95" s="10"/>
      <c r="G95" s="9">
        <f t="shared" si="2"/>
        <v>100</v>
      </c>
      <c r="H95" s="10">
        <f t="shared" si="3"/>
        <v>0</v>
      </c>
    </row>
    <row r="96" spans="1:8" x14ac:dyDescent="0.3">
      <c r="A96" s="6" t="s">
        <v>101</v>
      </c>
      <c r="B96" s="11">
        <v>3</v>
      </c>
      <c r="C96" s="11">
        <v>0</v>
      </c>
      <c r="D96" s="11"/>
      <c r="E96" s="11">
        <v>16</v>
      </c>
      <c r="F96" s="12"/>
      <c r="G96" s="11">
        <f t="shared" si="2"/>
        <v>-100</v>
      </c>
      <c r="H96" s="12">
        <f t="shared" si="3"/>
        <v>0</v>
      </c>
    </row>
    <row r="97" spans="1:8" x14ac:dyDescent="0.3">
      <c r="A97" s="8" t="s">
        <v>168</v>
      </c>
      <c r="B97" s="9">
        <v>0</v>
      </c>
      <c r="C97" s="9">
        <v>0</v>
      </c>
      <c r="D97" s="9"/>
      <c r="E97" s="9">
        <v>6</v>
      </c>
      <c r="F97" s="10"/>
      <c r="G97" s="9">
        <f t="shared" si="2"/>
        <v>-100</v>
      </c>
      <c r="H97" s="10">
        <f t="shared" si="3"/>
        <v>0</v>
      </c>
    </row>
    <row r="98" spans="1:8" x14ac:dyDescent="0.3">
      <c r="A98" s="6" t="s">
        <v>149</v>
      </c>
      <c r="B98" s="11">
        <v>0</v>
      </c>
      <c r="C98" s="11">
        <v>0</v>
      </c>
      <c r="D98" s="11"/>
      <c r="E98" s="11">
        <v>10</v>
      </c>
      <c r="F98" s="12"/>
      <c r="G98" s="11">
        <f t="shared" si="2"/>
        <v>-100</v>
      </c>
      <c r="H98" s="12">
        <f t="shared" si="3"/>
        <v>0</v>
      </c>
    </row>
    <row r="99" spans="1:8" x14ac:dyDescent="0.3">
      <c r="A99" s="8" t="s">
        <v>58</v>
      </c>
      <c r="B99" s="9">
        <v>0</v>
      </c>
      <c r="C99" s="9">
        <v>23</v>
      </c>
      <c r="D99" s="9"/>
      <c r="E99" s="9"/>
      <c r="F99" s="10"/>
      <c r="G99" s="9">
        <f t="shared" si="2"/>
        <v>100</v>
      </c>
      <c r="H99" s="10">
        <f t="shared" si="3"/>
        <v>0</v>
      </c>
    </row>
    <row r="100" spans="1:8" x14ac:dyDescent="0.3">
      <c r="A100" s="6" t="s">
        <v>119</v>
      </c>
      <c r="B100" s="11">
        <v>0</v>
      </c>
      <c r="C100" s="11">
        <v>10</v>
      </c>
      <c r="D100" s="11"/>
      <c r="E100" s="11">
        <v>95</v>
      </c>
      <c r="F100" s="12"/>
      <c r="G100" s="11">
        <f t="shared" si="2"/>
        <v>-100</v>
      </c>
      <c r="H100" s="12">
        <f t="shared" si="3"/>
        <v>0</v>
      </c>
    </row>
    <row r="101" spans="1:8" x14ac:dyDescent="0.3">
      <c r="A101" s="8" t="s">
        <v>159</v>
      </c>
      <c r="B101" s="9">
        <v>0</v>
      </c>
      <c r="C101" s="9">
        <v>0</v>
      </c>
      <c r="D101" s="9"/>
      <c r="E101" s="9">
        <v>4</v>
      </c>
      <c r="F101" s="10"/>
      <c r="G101" s="9">
        <f t="shared" si="2"/>
        <v>-100</v>
      </c>
      <c r="H101" s="10">
        <f t="shared" si="3"/>
        <v>0</v>
      </c>
    </row>
    <row r="102" spans="1:8" x14ac:dyDescent="0.3">
      <c r="A102" s="15" t="s">
        <v>106</v>
      </c>
      <c r="B102" s="16">
        <v>14</v>
      </c>
      <c r="C102" s="16">
        <v>0</v>
      </c>
      <c r="D102" s="16"/>
      <c r="E102" s="16"/>
      <c r="F102" s="17"/>
      <c r="G102" s="16">
        <f t="shared" si="2"/>
        <v>100</v>
      </c>
      <c r="H102" s="17">
        <f t="shared" si="3"/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56BA-C837-4609-8315-E35E88E8B099}">
  <sheetPr>
    <tabColor rgb="FF0070C0"/>
  </sheetPr>
  <dimension ref="A1:G75"/>
  <sheetViews>
    <sheetView showGridLines="0" topLeftCell="A50" workbookViewId="0">
      <selection activeCell="B2" sqref="B2:G75"/>
    </sheetView>
  </sheetViews>
  <sheetFormatPr defaultRowHeight="14.4" x14ac:dyDescent="0.3"/>
  <cols>
    <col min="1" max="1" width="35.5546875" style="2" bestFit="1" customWidth="1"/>
    <col min="2" max="7" width="17.21875" style="2" bestFit="1" customWidth="1"/>
    <col min="8" max="16384" width="8.88671875" style="2"/>
  </cols>
  <sheetData>
    <row r="1" spans="1:7" x14ac:dyDescent="0.3">
      <c r="A1" s="3" t="s">
        <v>6</v>
      </c>
      <c r="B1" s="4" t="s">
        <v>334</v>
      </c>
      <c r="C1" s="4" t="s">
        <v>335</v>
      </c>
      <c r="D1" s="4" t="s">
        <v>336</v>
      </c>
      <c r="E1" s="4" t="s">
        <v>337</v>
      </c>
      <c r="F1" s="5" t="s">
        <v>338</v>
      </c>
      <c r="G1" s="5" t="s">
        <v>353</v>
      </c>
    </row>
    <row r="2" spans="1:7" x14ac:dyDescent="0.3">
      <c r="A2" s="6" t="s">
        <v>12</v>
      </c>
      <c r="B2" s="11">
        <v>18357</v>
      </c>
      <c r="C2" s="11">
        <v>15362</v>
      </c>
      <c r="D2" s="11">
        <v>20376</v>
      </c>
      <c r="E2" s="11">
        <v>17967</v>
      </c>
      <c r="F2" s="12">
        <v>18994</v>
      </c>
      <c r="G2" s="12">
        <f>IF(B2=0,100,(F2-B2)/B2*100)</f>
        <v>3.4700659149098438</v>
      </c>
    </row>
    <row r="3" spans="1:7" x14ac:dyDescent="0.3">
      <c r="A3" s="8" t="s">
        <v>13</v>
      </c>
      <c r="B3" s="9">
        <v>6076</v>
      </c>
      <c r="C3" s="9">
        <v>3507</v>
      </c>
      <c r="D3" s="9">
        <v>7210</v>
      </c>
      <c r="E3" s="9">
        <v>5816</v>
      </c>
      <c r="F3" s="10">
        <v>5735</v>
      </c>
      <c r="G3" s="12">
        <f t="shared" ref="G3:G66" si="0">IF(B3=0,100,(F3-B3)/B3*100)</f>
        <v>-5.6122448979591839</v>
      </c>
    </row>
    <row r="4" spans="1:7" x14ac:dyDescent="0.3">
      <c r="A4" s="6" t="s">
        <v>14</v>
      </c>
      <c r="B4" s="11">
        <v>2845</v>
      </c>
      <c r="C4" s="11">
        <v>2631</v>
      </c>
      <c r="D4" s="11">
        <v>3131</v>
      </c>
      <c r="E4" s="11">
        <v>3106</v>
      </c>
      <c r="F4" s="12">
        <v>2581</v>
      </c>
      <c r="G4" s="12">
        <f t="shared" si="0"/>
        <v>-9.2794376098418265</v>
      </c>
    </row>
    <row r="5" spans="1:7" x14ac:dyDescent="0.3">
      <c r="A5" s="8" t="s">
        <v>22</v>
      </c>
      <c r="B5" s="9">
        <v>1210</v>
      </c>
      <c r="C5" s="9">
        <v>1206</v>
      </c>
      <c r="D5" s="9">
        <v>1256</v>
      </c>
      <c r="E5" s="9">
        <v>1099</v>
      </c>
      <c r="F5" s="10">
        <v>1310</v>
      </c>
      <c r="G5" s="12">
        <f t="shared" si="0"/>
        <v>8.2644628099173563</v>
      </c>
    </row>
    <row r="6" spans="1:7" x14ac:dyDescent="0.3">
      <c r="A6" s="6" t="s">
        <v>88</v>
      </c>
      <c r="B6" s="11">
        <v>139</v>
      </c>
      <c r="C6" s="11">
        <v>184</v>
      </c>
      <c r="D6" s="11">
        <v>151</v>
      </c>
      <c r="E6" s="11">
        <v>466</v>
      </c>
      <c r="F6" s="12">
        <v>1112</v>
      </c>
      <c r="G6" s="12">
        <f>IF(B6=0,100,(F6-B6)/B6*100)</f>
        <v>700</v>
      </c>
    </row>
    <row r="7" spans="1:7" x14ac:dyDescent="0.3">
      <c r="A7" s="8" t="s">
        <v>29</v>
      </c>
      <c r="B7" s="9">
        <v>308</v>
      </c>
      <c r="C7" s="9">
        <v>342</v>
      </c>
      <c r="D7" s="9">
        <v>444</v>
      </c>
      <c r="E7" s="9">
        <v>800</v>
      </c>
      <c r="F7" s="10">
        <v>983</v>
      </c>
      <c r="G7" s="12">
        <f t="shared" si="0"/>
        <v>219.15584415584414</v>
      </c>
    </row>
    <row r="8" spans="1:7" x14ac:dyDescent="0.3">
      <c r="A8" s="6" t="s">
        <v>23</v>
      </c>
      <c r="B8" s="11">
        <v>485</v>
      </c>
      <c r="C8" s="11">
        <v>348</v>
      </c>
      <c r="D8" s="11">
        <v>535</v>
      </c>
      <c r="E8" s="11">
        <v>754</v>
      </c>
      <c r="F8" s="12">
        <v>775</v>
      </c>
      <c r="G8" s="12">
        <f t="shared" si="0"/>
        <v>59.793814432989691</v>
      </c>
    </row>
    <row r="9" spans="1:7" x14ac:dyDescent="0.3">
      <c r="A9" s="8" t="s">
        <v>35</v>
      </c>
      <c r="B9" s="9">
        <v>295</v>
      </c>
      <c r="C9" s="9">
        <v>375</v>
      </c>
      <c r="D9" s="9">
        <v>693</v>
      </c>
      <c r="E9" s="9">
        <v>488</v>
      </c>
      <c r="F9" s="10">
        <v>706</v>
      </c>
      <c r="G9" s="12">
        <f t="shared" si="0"/>
        <v>139.32203389830508</v>
      </c>
    </row>
    <row r="10" spans="1:7" x14ac:dyDescent="0.3">
      <c r="A10" s="6" t="s">
        <v>15</v>
      </c>
      <c r="B10" s="11">
        <v>567</v>
      </c>
      <c r="C10" s="11">
        <v>552</v>
      </c>
      <c r="D10" s="11">
        <v>382</v>
      </c>
      <c r="E10" s="11">
        <v>325</v>
      </c>
      <c r="F10" s="12">
        <v>564</v>
      </c>
      <c r="G10" s="12">
        <f t="shared" si="0"/>
        <v>-0.52910052910052907</v>
      </c>
    </row>
    <row r="11" spans="1:7" x14ac:dyDescent="0.3">
      <c r="A11" s="8" t="s">
        <v>72</v>
      </c>
      <c r="B11" s="9">
        <v>495</v>
      </c>
      <c r="C11" s="9">
        <v>591</v>
      </c>
      <c r="D11" s="9">
        <v>416</v>
      </c>
      <c r="E11" s="9">
        <v>522</v>
      </c>
      <c r="F11" s="10">
        <v>535</v>
      </c>
      <c r="G11" s="12">
        <f t="shared" si="0"/>
        <v>8.0808080808080813</v>
      </c>
    </row>
    <row r="12" spans="1:7" x14ac:dyDescent="0.3">
      <c r="A12" s="6" t="s">
        <v>20</v>
      </c>
      <c r="B12" s="11">
        <v>867</v>
      </c>
      <c r="C12" s="11">
        <v>643</v>
      </c>
      <c r="D12" s="11">
        <v>589</v>
      </c>
      <c r="E12" s="11">
        <v>544</v>
      </c>
      <c r="F12" s="12">
        <v>492</v>
      </c>
      <c r="G12" s="12">
        <f t="shared" si="0"/>
        <v>-43.252595155709344</v>
      </c>
    </row>
    <row r="13" spans="1:7" x14ac:dyDescent="0.3">
      <c r="A13" s="8" t="s">
        <v>40</v>
      </c>
      <c r="B13" s="9">
        <v>308</v>
      </c>
      <c r="C13" s="9">
        <v>303</v>
      </c>
      <c r="D13" s="9">
        <v>219</v>
      </c>
      <c r="E13" s="9">
        <v>181</v>
      </c>
      <c r="F13" s="10">
        <v>462</v>
      </c>
      <c r="G13" s="12">
        <f t="shared" si="0"/>
        <v>50</v>
      </c>
    </row>
    <row r="14" spans="1:7" x14ac:dyDescent="0.3">
      <c r="A14" s="6" t="s">
        <v>47</v>
      </c>
      <c r="B14" s="11">
        <v>301</v>
      </c>
      <c r="C14" s="11">
        <v>681</v>
      </c>
      <c r="D14" s="11">
        <v>751</v>
      </c>
      <c r="E14" s="11">
        <v>165</v>
      </c>
      <c r="F14" s="12">
        <v>399</v>
      </c>
      <c r="G14" s="12">
        <f t="shared" si="0"/>
        <v>32.558139534883722</v>
      </c>
    </row>
    <row r="15" spans="1:7" x14ac:dyDescent="0.3">
      <c r="A15" s="8" t="s">
        <v>216</v>
      </c>
      <c r="B15" s="9">
        <v>0</v>
      </c>
      <c r="C15" s="9">
        <v>0</v>
      </c>
      <c r="D15" s="9">
        <v>0</v>
      </c>
      <c r="E15" s="9">
        <v>90</v>
      </c>
      <c r="F15" s="10">
        <v>273</v>
      </c>
      <c r="G15" s="12">
        <f t="shared" si="0"/>
        <v>100</v>
      </c>
    </row>
    <row r="16" spans="1:7" x14ac:dyDescent="0.3">
      <c r="A16" s="6" t="s">
        <v>19</v>
      </c>
      <c r="B16" s="11">
        <v>414</v>
      </c>
      <c r="C16" s="11">
        <v>218</v>
      </c>
      <c r="D16" s="11">
        <v>638</v>
      </c>
      <c r="E16" s="11">
        <v>370</v>
      </c>
      <c r="F16" s="12">
        <v>256</v>
      </c>
      <c r="G16" s="12">
        <f t="shared" si="0"/>
        <v>-38.164251207729464</v>
      </c>
    </row>
    <row r="17" spans="1:7" x14ac:dyDescent="0.3">
      <c r="A17" s="8" t="s">
        <v>73</v>
      </c>
      <c r="B17" s="9">
        <v>190</v>
      </c>
      <c r="C17" s="9">
        <v>72</v>
      </c>
      <c r="D17" s="9">
        <v>248</v>
      </c>
      <c r="E17" s="9">
        <v>96</v>
      </c>
      <c r="F17" s="10">
        <v>244</v>
      </c>
      <c r="G17" s="12">
        <f t="shared" si="0"/>
        <v>28.421052631578945</v>
      </c>
    </row>
    <row r="18" spans="1:7" x14ac:dyDescent="0.3">
      <c r="A18" s="6" t="s">
        <v>98</v>
      </c>
      <c r="B18" s="11">
        <v>152</v>
      </c>
      <c r="C18" s="11">
        <v>200</v>
      </c>
      <c r="D18" s="11">
        <v>230</v>
      </c>
      <c r="E18" s="11">
        <v>270</v>
      </c>
      <c r="F18" s="12">
        <v>242</v>
      </c>
      <c r="G18" s="12">
        <f t="shared" si="0"/>
        <v>59.210526315789465</v>
      </c>
    </row>
    <row r="19" spans="1:7" x14ac:dyDescent="0.3">
      <c r="A19" s="8" t="s">
        <v>25</v>
      </c>
      <c r="B19" s="9">
        <v>135</v>
      </c>
      <c r="C19" s="9">
        <v>224</v>
      </c>
      <c r="D19" s="9">
        <v>37</v>
      </c>
      <c r="E19" s="9">
        <v>146</v>
      </c>
      <c r="F19" s="10">
        <v>212</v>
      </c>
      <c r="G19" s="12">
        <f t="shared" si="0"/>
        <v>57.037037037037038</v>
      </c>
    </row>
    <row r="20" spans="1:7" x14ac:dyDescent="0.3">
      <c r="A20" s="6" t="s">
        <v>50</v>
      </c>
      <c r="B20" s="11">
        <v>190</v>
      </c>
      <c r="C20" s="11">
        <v>263</v>
      </c>
      <c r="D20" s="11">
        <v>255</v>
      </c>
      <c r="E20" s="11">
        <v>214</v>
      </c>
      <c r="F20" s="12">
        <v>193</v>
      </c>
      <c r="G20" s="12">
        <f t="shared" si="0"/>
        <v>1.5789473684210527</v>
      </c>
    </row>
    <row r="21" spans="1:7" x14ac:dyDescent="0.3">
      <c r="A21" s="8" t="s">
        <v>83</v>
      </c>
      <c r="B21" s="9">
        <v>225</v>
      </c>
      <c r="C21" s="9">
        <v>117</v>
      </c>
      <c r="D21" s="9">
        <v>113</v>
      </c>
      <c r="E21" s="9">
        <v>147</v>
      </c>
      <c r="F21" s="10">
        <v>166</v>
      </c>
      <c r="G21" s="12">
        <f t="shared" si="0"/>
        <v>-26.222222222222225</v>
      </c>
    </row>
    <row r="22" spans="1:7" x14ac:dyDescent="0.3">
      <c r="A22" s="6" t="s">
        <v>27</v>
      </c>
      <c r="B22" s="11">
        <v>305</v>
      </c>
      <c r="C22" s="11">
        <v>380</v>
      </c>
      <c r="D22" s="11">
        <v>436</v>
      </c>
      <c r="E22" s="11">
        <v>165</v>
      </c>
      <c r="F22" s="12">
        <v>157</v>
      </c>
      <c r="G22" s="12">
        <f t="shared" si="0"/>
        <v>-48.524590163934427</v>
      </c>
    </row>
    <row r="23" spans="1:7" x14ac:dyDescent="0.3">
      <c r="A23" s="8" t="s">
        <v>91</v>
      </c>
      <c r="B23" s="9">
        <v>90</v>
      </c>
      <c r="C23" s="9">
        <v>114</v>
      </c>
      <c r="D23" s="9">
        <v>123</v>
      </c>
      <c r="E23" s="9">
        <v>140</v>
      </c>
      <c r="F23" s="10">
        <v>149</v>
      </c>
      <c r="G23" s="12">
        <f t="shared" si="0"/>
        <v>65.555555555555557</v>
      </c>
    </row>
    <row r="24" spans="1:7" x14ac:dyDescent="0.3">
      <c r="A24" s="6" t="s">
        <v>53</v>
      </c>
      <c r="B24" s="11">
        <v>249</v>
      </c>
      <c r="C24" s="11">
        <v>99</v>
      </c>
      <c r="D24" s="11">
        <v>234</v>
      </c>
      <c r="E24" s="11">
        <v>266</v>
      </c>
      <c r="F24" s="12">
        <v>148</v>
      </c>
      <c r="G24" s="12">
        <f t="shared" si="0"/>
        <v>-40.562248995983936</v>
      </c>
    </row>
    <row r="25" spans="1:7" x14ac:dyDescent="0.3">
      <c r="A25" s="8" t="s">
        <v>16</v>
      </c>
      <c r="B25" s="9">
        <v>90</v>
      </c>
      <c r="C25" s="9">
        <v>83</v>
      </c>
      <c r="D25" s="9">
        <v>95</v>
      </c>
      <c r="E25" s="9">
        <v>127</v>
      </c>
      <c r="F25" s="10">
        <v>125</v>
      </c>
      <c r="G25" s="12">
        <f t="shared" si="0"/>
        <v>38.888888888888893</v>
      </c>
    </row>
    <row r="26" spans="1:7" x14ac:dyDescent="0.3">
      <c r="A26" s="6" t="s">
        <v>17</v>
      </c>
      <c r="B26" s="11">
        <v>430</v>
      </c>
      <c r="C26" s="11">
        <v>244</v>
      </c>
      <c r="D26" s="11">
        <v>617</v>
      </c>
      <c r="E26" s="11">
        <v>337</v>
      </c>
      <c r="F26" s="12">
        <v>120</v>
      </c>
      <c r="G26" s="12">
        <f t="shared" si="0"/>
        <v>-72.093023255813947</v>
      </c>
    </row>
    <row r="27" spans="1:7" x14ac:dyDescent="0.3">
      <c r="A27" s="8" t="s">
        <v>33</v>
      </c>
      <c r="B27" s="9">
        <v>13</v>
      </c>
      <c r="C27" s="9">
        <v>33</v>
      </c>
      <c r="D27" s="9">
        <v>114</v>
      </c>
      <c r="E27" s="9">
        <v>79</v>
      </c>
      <c r="F27" s="10">
        <v>107</v>
      </c>
      <c r="G27" s="12">
        <f t="shared" si="0"/>
        <v>723.07692307692309</v>
      </c>
    </row>
    <row r="28" spans="1:7" x14ac:dyDescent="0.3">
      <c r="A28" s="6" t="s">
        <v>121</v>
      </c>
      <c r="B28" s="11">
        <v>13</v>
      </c>
      <c r="C28" s="11">
        <v>167</v>
      </c>
      <c r="D28" s="11">
        <v>74</v>
      </c>
      <c r="E28" s="11">
        <v>33</v>
      </c>
      <c r="F28" s="12">
        <v>95</v>
      </c>
      <c r="G28" s="12">
        <f t="shared" si="0"/>
        <v>630.76923076923072</v>
      </c>
    </row>
    <row r="29" spans="1:7" x14ac:dyDescent="0.3">
      <c r="A29" s="8" t="s">
        <v>111</v>
      </c>
      <c r="B29" s="9">
        <v>278</v>
      </c>
      <c r="C29" s="9">
        <v>0</v>
      </c>
      <c r="D29" s="9">
        <v>5</v>
      </c>
      <c r="E29" s="9">
        <v>97</v>
      </c>
      <c r="F29" s="10">
        <v>93</v>
      </c>
      <c r="G29" s="12">
        <f t="shared" si="0"/>
        <v>-66.546762589928051</v>
      </c>
    </row>
    <row r="30" spans="1:7" x14ac:dyDescent="0.3">
      <c r="A30" s="6" t="s">
        <v>39</v>
      </c>
      <c r="B30" s="11">
        <v>58</v>
      </c>
      <c r="C30" s="11">
        <v>55</v>
      </c>
      <c r="D30" s="11">
        <v>121</v>
      </c>
      <c r="E30" s="11">
        <v>77</v>
      </c>
      <c r="F30" s="12">
        <v>82</v>
      </c>
      <c r="G30" s="12">
        <f t="shared" si="0"/>
        <v>41.379310344827587</v>
      </c>
    </row>
    <row r="31" spans="1:7" x14ac:dyDescent="0.3">
      <c r="A31" s="8" t="s">
        <v>31</v>
      </c>
      <c r="B31" s="9">
        <v>331</v>
      </c>
      <c r="C31" s="9">
        <v>843</v>
      </c>
      <c r="D31" s="9">
        <v>280</v>
      </c>
      <c r="E31" s="9">
        <v>196</v>
      </c>
      <c r="F31" s="10">
        <v>74</v>
      </c>
      <c r="G31" s="12">
        <f t="shared" si="0"/>
        <v>-77.643504531722058</v>
      </c>
    </row>
    <row r="32" spans="1:7" x14ac:dyDescent="0.3">
      <c r="A32" s="6" t="s">
        <v>26</v>
      </c>
      <c r="B32" s="11">
        <v>0</v>
      </c>
      <c r="C32" s="11">
        <v>0</v>
      </c>
      <c r="D32" s="11">
        <v>0</v>
      </c>
      <c r="E32" s="11">
        <v>0</v>
      </c>
      <c r="F32" s="12">
        <v>56</v>
      </c>
      <c r="G32" s="12">
        <f t="shared" si="0"/>
        <v>100</v>
      </c>
    </row>
    <row r="33" spans="1:7" x14ac:dyDescent="0.3">
      <c r="A33" s="8" t="s">
        <v>100</v>
      </c>
      <c r="B33" s="9">
        <v>91</v>
      </c>
      <c r="C33" s="9">
        <v>155</v>
      </c>
      <c r="D33" s="9">
        <v>24</v>
      </c>
      <c r="E33" s="9">
        <v>24</v>
      </c>
      <c r="F33" s="10">
        <v>56</v>
      </c>
      <c r="G33" s="12">
        <f t="shared" si="0"/>
        <v>-38.461538461538467</v>
      </c>
    </row>
    <row r="34" spans="1:7" x14ac:dyDescent="0.3">
      <c r="A34" s="6" t="s">
        <v>110</v>
      </c>
      <c r="B34" s="11">
        <v>62</v>
      </c>
      <c r="C34" s="11">
        <v>79</v>
      </c>
      <c r="D34" s="11">
        <v>169</v>
      </c>
      <c r="E34" s="11">
        <v>42</v>
      </c>
      <c r="F34" s="12">
        <v>55</v>
      </c>
      <c r="G34" s="12">
        <f t="shared" si="0"/>
        <v>-11.29032258064516</v>
      </c>
    </row>
    <row r="35" spans="1:7" x14ac:dyDescent="0.3">
      <c r="A35" s="8" t="s">
        <v>57</v>
      </c>
      <c r="B35" s="9">
        <v>127</v>
      </c>
      <c r="C35" s="9">
        <v>159</v>
      </c>
      <c r="D35" s="9">
        <v>139</v>
      </c>
      <c r="E35" s="9">
        <v>52</v>
      </c>
      <c r="F35" s="10">
        <v>43</v>
      </c>
      <c r="G35" s="12">
        <f t="shared" si="0"/>
        <v>-66.141732283464577</v>
      </c>
    </row>
    <row r="36" spans="1:7" x14ac:dyDescent="0.3">
      <c r="A36" s="6" t="s">
        <v>99</v>
      </c>
      <c r="B36" s="11">
        <v>43</v>
      </c>
      <c r="C36" s="11">
        <v>74</v>
      </c>
      <c r="D36" s="11">
        <v>41</v>
      </c>
      <c r="E36" s="11">
        <v>121</v>
      </c>
      <c r="F36" s="12">
        <v>40</v>
      </c>
      <c r="G36" s="12">
        <f t="shared" si="0"/>
        <v>-6.9767441860465116</v>
      </c>
    </row>
    <row r="37" spans="1:7" x14ac:dyDescent="0.3">
      <c r="A37" s="8" t="s">
        <v>44</v>
      </c>
      <c r="B37" s="9">
        <v>0</v>
      </c>
      <c r="C37" s="9">
        <v>0</v>
      </c>
      <c r="D37" s="9">
        <v>37</v>
      </c>
      <c r="E37" s="9">
        <v>0</v>
      </c>
      <c r="F37" s="10">
        <v>38</v>
      </c>
      <c r="G37" s="12">
        <f t="shared" si="0"/>
        <v>100</v>
      </c>
    </row>
    <row r="38" spans="1:7" x14ac:dyDescent="0.3">
      <c r="A38" s="6" t="s">
        <v>101</v>
      </c>
      <c r="B38" s="11">
        <v>0</v>
      </c>
      <c r="C38" s="11">
        <v>0</v>
      </c>
      <c r="D38" s="11">
        <v>0</v>
      </c>
      <c r="E38" s="11">
        <v>0</v>
      </c>
      <c r="F38" s="12">
        <v>37</v>
      </c>
      <c r="G38" s="12">
        <f t="shared" si="0"/>
        <v>100</v>
      </c>
    </row>
    <row r="39" spans="1:7" x14ac:dyDescent="0.3">
      <c r="A39" s="8" t="s">
        <v>131</v>
      </c>
      <c r="B39" s="9">
        <v>17</v>
      </c>
      <c r="C39" s="9">
        <v>28</v>
      </c>
      <c r="D39" s="9">
        <v>17</v>
      </c>
      <c r="E39" s="9">
        <v>49</v>
      </c>
      <c r="F39" s="10">
        <v>31</v>
      </c>
      <c r="G39" s="12">
        <f t="shared" si="0"/>
        <v>82.35294117647058</v>
      </c>
    </row>
    <row r="40" spans="1:7" x14ac:dyDescent="0.3">
      <c r="A40" s="6" t="s">
        <v>86</v>
      </c>
      <c r="B40" s="11">
        <v>4</v>
      </c>
      <c r="C40" s="11">
        <v>8</v>
      </c>
      <c r="D40" s="11">
        <v>0</v>
      </c>
      <c r="E40" s="11">
        <v>0</v>
      </c>
      <c r="F40" s="12">
        <v>30</v>
      </c>
      <c r="G40" s="12">
        <f t="shared" si="0"/>
        <v>650</v>
      </c>
    </row>
    <row r="41" spans="1:7" x14ac:dyDescent="0.3">
      <c r="A41" s="8" t="s">
        <v>28</v>
      </c>
      <c r="B41" s="9">
        <v>37</v>
      </c>
      <c r="C41" s="9">
        <v>29</v>
      </c>
      <c r="D41" s="9">
        <v>0</v>
      </c>
      <c r="E41" s="9">
        <v>0</v>
      </c>
      <c r="F41" s="10">
        <v>28</v>
      </c>
      <c r="G41" s="12">
        <f t="shared" si="0"/>
        <v>-24.324324324324326</v>
      </c>
    </row>
    <row r="42" spans="1:7" x14ac:dyDescent="0.3">
      <c r="A42" s="6" t="s">
        <v>105</v>
      </c>
      <c r="B42" s="11">
        <v>0</v>
      </c>
      <c r="C42" s="11">
        <v>21</v>
      </c>
      <c r="D42" s="11">
        <v>68</v>
      </c>
      <c r="E42" s="11">
        <v>14</v>
      </c>
      <c r="F42" s="12">
        <v>26</v>
      </c>
      <c r="G42" s="12">
        <f t="shared" si="0"/>
        <v>100</v>
      </c>
    </row>
    <row r="43" spans="1:7" x14ac:dyDescent="0.3">
      <c r="A43" s="8" t="s">
        <v>34</v>
      </c>
      <c r="B43" s="9">
        <v>8</v>
      </c>
      <c r="C43" s="9">
        <v>2</v>
      </c>
      <c r="D43" s="9">
        <v>4</v>
      </c>
      <c r="E43" s="9">
        <v>9</v>
      </c>
      <c r="F43" s="10">
        <v>25</v>
      </c>
      <c r="G43" s="12">
        <f t="shared" si="0"/>
        <v>212.5</v>
      </c>
    </row>
    <row r="44" spans="1:7" x14ac:dyDescent="0.3">
      <c r="A44" s="6" t="s">
        <v>55</v>
      </c>
      <c r="B44" s="11">
        <v>13</v>
      </c>
      <c r="C44" s="11">
        <v>0</v>
      </c>
      <c r="D44" s="11">
        <v>3</v>
      </c>
      <c r="E44" s="11">
        <v>34</v>
      </c>
      <c r="F44" s="12">
        <v>23</v>
      </c>
      <c r="G44" s="12">
        <f t="shared" si="0"/>
        <v>76.923076923076934</v>
      </c>
    </row>
    <row r="45" spans="1:7" x14ac:dyDescent="0.3">
      <c r="A45" s="8" t="s">
        <v>85</v>
      </c>
      <c r="B45" s="9">
        <v>121</v>
      </c>
      <c r="C45" s="9">
        <v>24</v>
      </c>
      <c r="D45" s="9">
        <v>50</v>
      </c>
      <c r="E45" s="9">
        <v>89</v>
      </c>
      <c r="F45" s="10">
        <v>19</v>
      </c>
      <c r="G45" s="12">
        <f t="shared" si="0"/>
        <v>-84.297520661157023</v>
      </c>
    </row>
    <row r="46" spans="1:7" x14ac:dyDescent="0.3">
      <c r="A46" s="6" t="s">
        <v>18</v>
      </c>
      <c r="B46" s="11">
        <v>87</v>
      </c>
      <c r="C46" s="11">
        <v>62</v>
      </c>
      <c r="D46" s="11">
        <v>37</v>
      </c>
      <c r="E46" s="11">
        <v>30</v>
      </c>
      <c r="F46" s="12">
        <v>18</v>
      </c>
      <c r="G46" s="12">
        <f t="shared" si="0"/>
        <v>-79.310344827586206</v>
      </c>
    </row>
    <row r="47" spans="1:7" x14ac:dyDescent="0.3">
      <c r="A47" s="8" t="s">
        <v>46</v>
      </c>
      <c r="B47" s="9">
        <v>33</v>
      </c>
      <c r="C47" s="9">
        <v>1</v>
      </c>
      <c r="D47" s="9">
        <v>15</v>
      </c>
      <c r="E47" s="9">
        <v>16</v>
      </c>
      <c r="F47" s="10">
        <v>17</v>
      </c>
      <c r="G47" s="12">
        <f t="shared" si="0"/>
        <v>-48.484848484848484</v>
      </c>
    </row>
    <row r="48" spans="1:7" x14ac:dyDescent="0.3">
      <c r="A48" s="6" t="s">
        <v>144</v>
      </c>
      <c r="B48" s="11">
        <v>23</v>
      </c>
      <c r="C48" s="11">
        <v>25</v>
      </c>
      <c r="D48" s="11">
        <v>3</v>
      </c>
      <c r="E48" s="11">
        <v>10</v>
      </c>
      <c r="F48" s="12">
        <v>17</v>
      </c>
      <c r="G48" s="12">
        <f t="shared" si="0"/>
        <v>-26.086956521739129</v>
      </c>
    </row>
    <row r="49" spans="1:7" x14ac:dyDescent="0.3">
      <c r="A49" s="8" t="s">
        <v>125</v>
      </c>
      <c r="B49" s="9">
        <v>4</v>
      </c>
      <c r="C49" s="9">
        <v>19</v>
      </c>
      <c r="D49" s="9">
        <v>0</v>
      </c>
      <c r="E49" s="9">
        <v>0</v>
      </c>
      <c r="F49" s="10">
        <v>10</v>
      </c>
      <c r="G49" s="12">
        <f t="shared" si="0"/>
        <v>150</v>
      </c>
    </row>
    <row r="50" spans="1:7" x14ac:dyDescent="0.3">
      <c r="A50" s="6" t="s">
        <v>43</v>
      </c>
      <c r="B50" s="11">
        <v>0</v>
      </c>
      <c r="C50" s="11">
        <v>10</v>
      </c>
      <c r="D50" s="11">
        <v>0</v>
      </c>
      <c r="E50" s="11">
        <v>7</v>
      </c>
      <c r="F50" s="12">
        <v>8</v>
      </c>
      <c r="G50" s="12">
        <f t="shared" si="0"/>
        <v>100</v>
      </c>
    </row>
    <row r="51" spans="1:7" x14ac:dyDescent="0.3">
      <c r="A51" s="8" t="s">
        <v>36</v>
      </c>
      <c r="B51" s="9">
        <v>0</v>
      </c>
      <c r="C51" s="9">
        <v>0</v>
      </c>
      <c r="D51" s="9">
        <v>0</v>
      </c>
      <c r="E51" s="9">
        <v>0</v>
      </c>
      <c r="F51" s="10">
        <v>7</v>
      </c>
      <c r="G51" s="12">
        <f t="shared" si="0"/>
        <v>100</v>
      </c>
    </row>
    <row r="52" spans="1:7" x14ac:dyDescent="0.3">
      <c r="A52" s="6" t="s">
        <v>68</v>
      </c>
      <c r="B52" s="11">
        <v>0</v>
      </c>
      <c r="C52" s="11">
        <v>54</v>
      </c>
      <c r="D52" s="11">
        <v>1</v>
      </c>
      <c r="E52" s="11">
        <v>63</v>
      </c>
      <c r="F52" s="12">
        <v>6</v>
      </c>
      <c r="G52" s="12">
        <f t="shared" si="0"/>
        <v>100</v>
      </c>
    </row>
    <row r="53" spans="1:7" x14ac:dyDescent="0.3">
      <c r="A53" s="8" t="s">
        <v>37</v>
      </c>
      <c r="B53" s="9">
        <v>0</v>
      </c>
      <c r="C53" s="9">
        <v>0</v>
      </c>
      <c r="D53" s="9">
        <v>0</v>
      </c>
      <c r="E53" s="9">
        <v>0</v>
      </c>
      <c r="F53" s="10">
        <v>4</v>
      </c>
      <c r="G53" s="12">
        <f t="shared" si="0"/>
        <v>100</v>
      </c>
    </row>
    <row r="54" spans="1:7" x14ac:dyDescent="0.3">
      <c r="A54" s="6" t="s">
        <v>52</v>
      </c>
      <c r="B54" s="11">
        <v>3</v>
      </c>
      <c r="C54" s="11">
        <v>7</v>
      </c>
      <c r="D54" s="11">
        <v>0</v>
      </c>
      <c r="E54" s="11">
        <v>100</v>
      </c>
      <c r="F54" s="12">
        <v>4</v>
      </c>
      <c r="G54" s="12">
        <f t="shared" si="0"/>
        <v>33.333333333333329</v>
      </c>
    </row>
    <row r="55" spans="1:7" x14ac:dyDescent="0.3">
      <c r="A55" s="8" t="s">
        <v>127</v>
      </c>
      <c r="B55" s="9">
        <v>0</v>
      </c>
      <c r="C55" s="9">
        <v>0</v>
      </c>
      <c r="D55" s="9">
        <v>0</v>
      </c>
      <c r="E55" s="9">
        <v>14</v>
      </c>
      <c r="F55" s="10">
        <v>3</v>
      </c>
      <c r="G55" s="12">
        <f t="shared" si="0"/>
        <v>100</v>
      </c>
    </row>
    <row r="56" spans="1:7" x14ac:dyDescent="0.3">
      <c r="A56" s="6" t="s">
        <v>63</v>
      </c>
      <c r="B56" s="11">
        <v>186</v>
      </c>
      <c r="C56" s="11">
        <v>104</v>
      </c>
      <c r="D56" s="11">
        <v>0</v>
      </c>
      <c r="E56" s="11">
        <v>0</v>
      </c>
      <c r="F56" s="12">
        <v>2</v>
      </c>
      <c r="G56" s="12">
        <f t="shared" si="0"/>
        <v>-98.924731182795696</v>
      </c>
    </row>
    <row r="57" spans="1:7" x14ac:dyDescent="0.3">
      <c r="A57" s="8" t="s">
        <v>147</v>
      </c>
      <c r="B57" s="9">
        <v>13</v>
      </c>
      <c r="C57" s="9">
        <v>0</v>
      </c>
      <c r="D57" s="9">
        <v>43</v>
      </c>
      <c r="E57" s="9">
        <v>0</v>
      </c>
      <c r="F57" s="10">
        <v>1</v>
      </c>
      <c r="G57" s="12">
        <f t="shared" si="0"/>
        <v>-92.307692307692307</v>
      </c>
    </row>
    <row r="58" spans="1:7" x14ac:dyDescent="0.3">
      <c r="A58" s="6" t="s">
        <v>56</v>
      </c>
      <c r="B58" s="11">
        <v>0</v>
      </c>
      <c r="C58" s="11">
        <v>0</v>
      </c>
      <c r="D58" s="11">
        <v>0</v>
      </c>
      <c r="E58" s="11">
        <v>0</v>
      </c>
      <c r="F58" s="12">
        <v>1</v>
      </c>
      <c r="G58" s="12">
        <f t="shared" si="0"/>
        <v>100</v>
      </c>
    </row>
    <row r="59" spans="1:7" x14ac:dyDescent="0.3">
      <c r="A59" s="8" t="s">
        <v>104</v>
      </c>
      <c r="B59" s="9">
        <v>1</v>
      </c>
      <c r="C59" s="9">
        <v>0</v>
      </c>
      <c r="D59" s="9">
        <v>0</v>
      </c>
      <c r="E59" s="9">
        <v>18</v>
      </c>
      <c r="F59" s="10">
        <v>1</v>
      </c>
      <c r="G59" s="12">
        <f t="shared" si="0"/>
        <v>0</v>
      </c>
    </row>
    <row r="60" spans="1:7" x14ac:dyDescent="0.3">
      <c r="A60" s="6" t="s">
        <v>136</v>
      </c>
      <c r="B60" s="11">
        <v>0</v>
      </c>
      <c r="C60" s="11">
        <v>0</v>
      </c>
      <c r="D60" s="11">
        <v>55</v>
      </c>
      <c r="E60" s="11">
        <v>0</v>
      </c>
      <c r="F60" s="12">
        <v>0</v>
      </c>
      <c r="G60" s="12">
        <f t="shared" si="0"/>
        <v>100</v>
      </c>
    </row>
    <row r="61" spans="1:7" x14ac:dyDescent="0.3">
      <c r="A61" s="8" t="s">
        <v>67</v>
      </c>
      <c r="B61" s="9">
        <v>0</v>
      </c>
      <c r="C61" s="9">
        <v>3</v>
      </c>
      <c r="D61" s="9">
        <v>0</v>
      </c>
      <c r="E61" s="9">
        <v>1</v>
      </c>
      <c r="F61" s="10">
        <v>0</v>
      </c>
      <c r="G61" s="12">
        <f t="shared" si="0"/>
        <v>100</v>
      </c>
    </row>
    <row r="62" spans="1:7" x14ac:dyDescent="0.3">
      <c r="A62" s="6" t="s">
        <v>51</v>
      </c>
      <c r="B62" s="11">
        <v>0</v>
      </c>
      <c r="C62" s="11">
        <v>0</v>
      </c>
      <c r="D62" s="11">
        <v>0</v>
      </c>
      <c r="E62" s="11">
        <v>7</v>
      </c>
      <c r="F62" s="12">
        <v>0</v>
      </c>
      <c r="G62" s="12">
        <f t="shared" si="0"/>
        <v>100</v>
      </c>
    </row>
    <row r="63" spans="1:7" x14ac:dyDescent="0.3">
      <c r="A63" s="8" t="s">
        <v>150</v>
      </c>
      <c r="B63" s="9">
        <v>1</v>
      </c>
      <c r="C63" s="9">
        <v>0</v>
      </c>
      <c r="D63" s="9">
        <v>0</v>
      </c>
      <c r="E63" s="9">
        <v>0</v>
      </c>
      <c r="F63" s="10">
        <v>0</v>
      </c>
      <c r="G63" s="12">
        <f t="shared" si="0"/>
        <v>-100</v>
      </c>
    </row>
    <row r="64" spans="1:7" x14ac:dyDescent="0.3">
      <c r="A64" s="6" t="s">
        <v>77</v>
      </c>
      <c r="B64" s="11">
        <v>0</v>
      </c>
      <c r="C64" s="11">
        <v>1</v>
      </c>
      <c r="D64" s="11">
        <v>59</v>
      </c>
      <c r="E64" s="11">
        <v>0</v>
      </c>
      <c r="F64" s="12">
        <v>0</v>
      </c>
      <c r="G64" s="12">
        <f t="shared" si="0"/>
        <v>100</v>
      </c>
    </row>
    <row r="65" spans="1:7" x14ac:dyDescent="0.3">
      <c r="A65" s="8" t="s">
        <v>59</v>
      </c>
      <c r="B65" s="9">
        <v>0</v>
      </c>
      <c r="C65" s="9">
        <v>0</v>
      </c>
      <c r="D65" s="9">
        <v>1</v>
      </c>
      <c r="E65" s="9">
        <v>10</v>
      </c>
      <c r="F65" s="10">
        <v>0</v>
      </c>
      <c r="G65" s="12">
        <f t="shared" si="0"/>
        <v>100</v>
      </c>
    </row>
    <row r="66" spans="1:7" x14ac:dyDescent="0.3">
      <c r="A66" s="6" t="s">
        <v>130</v>
      </c>
      <c r="B66" s="11">
        <v>0</v>
      </c>
      <c r="C66" s="11">
        <v>0</v>
      </c>
      <c r="D66" s="11">
        <v>0</v>
      </c>
      <c r="E66" s="11">
        <v>54</v>
      </c>
      <c r="F66" s="12">
        <v>0</v>
      </c>
      <c r="G66" s="12">
        <f t="shared" si="0"/>
        <v>100</v>
      </c>
    </row>
    <row r="67" spans="1:7" x14ac:dyDescent="0.3">
      <c r="A67" s="8" t="s">
        <v>71</v>
      </c>
      <c r="B67" s="9">
        <v>289</v>
      </c>
      <c r="C67" s="9">
        <v>15</v>
      </c>
      <c r="D67" s="9">
        <v>164</v>
      </c>
      <c r="E67" s="9">
        <v>0</v>
      </c>
      <c r="F67" s="10">
        <v>0</v>
      </c>
      <c r="G67" s="12">
        <f t="shared" ref="G67:G75" si="1">IF(B67=0,100,(F67-B67)/B67*100)</f>
        <v>-100</v>
      </c>
    </row>
    <row r="68" spans="1:7" x14ac:dyDescent="0.3">
      <c r="A68" s="6" t="s">
        <v>61</v>
      </c>
      <c r="B68" s="11">
        <v>60</v>
      </c>
      <c r="C68" s="11">
        <v>3</v>
      </c>
      <c r="D68" s="11">
        <v>3</v>
      </c>
      <c r="E68" s="11">
        <v>59</v>
      </c>
      <c r="F68" s="12">
        <v>0</v>
      </c>
      <c r="G68" s="12">
        <f t="shared" si="1"/>
        <v>-100</v>
      </c>
    </row>
    <row r="69" spans="1:7" x14ac:dyDescent="0.3">
      <c r="A69" s="8" t="s">
        <v>134</v>
      </c>
      <c r="B69" s="9">
        <v>1</v>
      </c>
      <c r="C69" s="9">
        <v>5</v>
      </c>
      <c r="D69" s="9">
        <v>0</v>
      </c>
      <c r="E69" s="9">
        <v>0</v>
      </c>
      <c r="F69" s="10">
        <v>0</v>
      </c>
      <c r="G69" s="12">
        <f t="shared" si="1"/>
        <v>-100</v>
      </c>
    </row>
    <row r="70" spans="1:7" x14ac:dyDescent="0.3">
      <c r="A70" s="6" t="s">
        <v>79</v>
      </c>
      <c r="B70" s="11">
        <v>1</v>
      </c>
      <c r="C70" s="11">
        <v>0</v>
      </c>
      <c r="D70" s="11">
        <v>0</v>
      </c>
      <c r="E70" s="11">
        <v>2</v>
      </c>
      <c r="F70" s="12">
        <v>0</v>
      </c>
      <c r="G70" s="12">
        <f t="shared" si="1"/>
        <v>-100</v>
      </c>
    </row>
    <row r="71" spans="1:7" x14ac:dyDescent="0.3">
      <c r="A71" s="8" t="s">
        <v>92</v>
      </c>
      <c r="B71" s="9">
        <v>0</v>
      </c>
      <c r="C71" s="9">
        <v>0</v>
      </c>
      <c r="D71" s="9">
        <v>2</v>
      </c>
      <c r="E71" s="9">
        <v>0</v>
      </c>
      <c r="F71" s="10">
        <v>0</v>
      </c>
      <c r="G71" s="12">
        <f t="shared" si="1"/>
        <v>100</v>
      </c>
    </row>
    <row r="72" spans="1:7" x14ac:dyDescent="0.3">
      <c r="A72" s="6" t="s">
        <v>142</v>
      </c>
      <c r="B72" s="11">
        <v>13</v>
      </c>
      <c r="C72" s="11">
        <v>0</v>
      </c>
      <c r="D72" s="11">
        <v>37</v>
      </c>
      <c r="E72" s="11">
        <v>29</v>
      </c>
      <c r="F72" s="12">
        <v>0</v>
      </c>
      <c r="G72" s="12">
        <f t="shared" si="1"/>
        <v>-100</v>
      </c>
    </row>
    <row r="73" spans="1:7" x14ac:dyDescent="0.3">
      <c r="A73" s="8" t="s">
        <v>158</v>
      </c>
      <c r="B73" s="9">
        <v>1</v>
      </c>
      <c r="C73" s="9">
        <v>0</v>
      </c>
      <c r="D73" s="9">
        <v>0</v>
      </c>
      <c r="E73" s="9">
        <v>0</v>
      </c>
      <c r="F73" s="10">
        <v>0</v>
      </c>
      <c r="G73" s="12">
        <f t="shared" si="1"/>
        <v>-100</v>
      </c>
    </row>
    <row r="74" spans="1:7" x14ac:dyDescent="0.3">
      <c r="A74" s="6" t="s">
        <v>66</v>
      </c>
      <c r="B74" s="11">
        <v>63</v>
      </c>
      <c r="C74" s="11">
        <v>0</v>
      </c>
      <c r="D74" s="11">
        <v>0</v>
      </c>
      <c r="E74" s="11">
        <v>0</v>
      </c>
      <c r="F74" s="12">
        <v>0</v>
      </c>
      <c r="G74" s="12">
        <f t="shared" si="1"/>
        <v>-100</v>
      </c>
    </row>
    <row r="75" spans="1:7" x14ac:dyDescent="0.3">
      <c r="A75" s="19" t="s">
        <v>339</v>
      </c>
      <c r="B75" s="20">
        <v>0</v>
      </c>
      <c r="C75" s="20">
        <v>0</v>
      </c>
      <c r="D75" s="20">
        <v>6</v>
      </c>
      <c r="E75" s="20">
        <v>0</v>
      </c>
      <c r="F75" s="21">
        <v>0</v>
      </c>
      <c r="G75" s="12">
        <f t="shared" si="1"/>
        <v>100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D9AC-0BCD-4598-AC75-B522D713D867}">
  <sheetPr>
    <tabColor rgb="FFFFC000"/>
  </sheetPr>
  <dimension ref="A1:H102"/>
  <sheetViews>
    <sheetView showGridLines="0" topLeftCell="A77" workbookViewId="0">
      <selection activeCell="B2" sqref="B2:H102"/>
    </sheetView>
  </sheetViews>
  <sheetFormatPr defaultRowHeight="14.4" x14ac:dyDescent="0.3"/>
  <cols>
    <col min="1" max="1" width="35.5546875" style="2" bestFit="1" customWidth="1"/>
    <col min="2" max="6" width="22.5546875" style="2" bestFit="1" customWidth="1"/>
    <col min="7" max="7" width="27.33203125" style="2" bestFit="1" customWidth="1"/>
    <col min="8" max="8" width="20.33203125" style="2" bestFit="1" customWidth="1"/>
    <col min="9" max="16384" width="8.88671875" style="2"/>
  </cols>
  <sheetData>
    <row r="1" spans="1:8" ht="20.399999999999999" x14ac:dyDescent="0.3">
      <c r="A1" s="57" t="s">
        <v>6</v>
      </c>
      <c r="B1" s="23" t="s">
        <v>360</v>
      </c>
      <c r="C1" s="23" t="s">
        <v>361</v>
      </c>
      <c r="D1" s="23" t="s">
        <v>362</v>
      </c>
      <c r="E1" s="23" t="s">
        <v>363</v>
      </c>
      <c r="F1" s="23" t="s">
        <v>364</v>
      </c>
      <c r="G1" s="55" t="s">
        <v>340</v>
      </c>
      <c r="H1" s="56" t="s">
        <v>341</v>
      </c>
    </row>
    <row r="2" spans="1:8" x14ac:dyDescent="0.3">
      <c r="A2" s="6" t="s">
        <v>12</v>
      </c>
      <c r="B2" s="11">
        <v>2159</v>
      </c>
      <c r="C2" s="11">
        <v>2059</v>
      </c>
      <c r="D2" s="11">
        <v>2654</v>
      </c>
      <c r="E2" s="11">
        <v>2729</v>
      </c>
      <c r="F2" s="11">
        <v>2459</v>
      </c>
      <c r="G2" s="11">
        <v>75774</v>
      </c>
      <c r="H2" s="12">
        <v>30809</v>
      </c>
    </row>
    <row r="3" spans="1:8" x14ac:dyDescent="0.3">
      <c r="A3" s="8" t="s">
        <v>13</v>
      </c>
      <c r="B3" s="9">
        <v>1926</v>
      </c>
      <c r="C3" s="9">
        <v>1808</v>
      </c>
      <c r="D3" s="9">
        <v>2426</v>
      </c>
      <c r="E3" s="9">
        <v>2590</v>
      </c>
      <c r="F3" s="9">
        <v>2287</v>
      </c>
      <c r="G3" s="9">
        <v>24146</v>
      </c>
      <c r="H3" s="10">
        <v>10559</v>
      </c>
    </row>
    <row r="4" spans="1:8" x14ac:dyDescent="0.3">
      <c r="A4" s="6" t="s">
        <v>14</v>
      </c>
      <c r="B4" s="11">
        <v>2299</v>
      </c>
      <c r="C4" s="11">
        <v>2279</v>
      </c>
      <c r="D4" s="11">
        <v>2844</v>
      </c>
      <c r="E4" s="11">
        <v>2968</v>
      </c>
      <c r="F4" s="11">
        <v>2565</v>
      </c>
      <c r="G4" s="11">
        <v>11046</v>
      </c>
      <c r="H4" s="12">
        <v>4307</v>
      </c>
    </row>
    <row r="5" spans="1:8" x14ac:dyDescent="0.3">
      <c r="A5" s="8" t="s">
        <v>22</v>
      </c>
      <c r="B5" s="9">
        <v>2434</v>
      </c>
      <c r="C5" s="9">
        <v>2351</v>
      </c>
      <c r="D5" s="9">
        <v>2894</v>
      </c>
      <c r="E5" s="9">
        <v>3256</v>
      </c>
      <c r="F5" s="9">
        <v>2727</v>
      </c>
      <c r="G5" s="9">
        <v>5058</v>
      </c>
      <c r="H5" s="10">
        <v>1855</v>
      </c>
    </row>
    <row r="6" spans="1:8" x14ac:dyDescent="0.3">
      <c r="A6" s="6" t="s">
        <v>20</v>
      </c>
      <c r="B6" s="11">
        <v>2102</v>
      </c>
      <c r="C6" s="11">
        <v>1982</v>
      </c>
      <c r="D6" s="11">
        <v>2713</v>
      </c>
      <c r="E6" s="11">
        <v>2928</v>
      </c>
      <c r="F6" s="11">
        <v>2530</v>
      </c>
      <c r="G6" s="11">
        <v>3206</v>
      </c>
      <c r="H6" s="12">
        <v>1267</v>
      </c>
    </row>
    <row r="7" spans="1:8" x14ac:dyDescent="0.3">
      <c r="A7" s="8" t="s">
        <v>72</v>
      </c>
      <c r="B7" s="9">
        <v>2141</v>
      </c>
      <c r="C7" s="9">
        <v>2139</v>
      </c>
      <c r="D7" s="9">
        <v>2654</v>
      </c>
      <c r="E7" s="9">
        <v>2643</v>
      </c>
      <c r="F7" s="9">
        <v>2358</v>
      </c>
      <c r="G7" s="9">
        <v>2488</v>
      </c>
      <c r="H7" s="10">
        <v>1055</v>
      </c>
    </row>
    <row r="8" spans="1:8" x14ac:dyDescent="0.3">
      <c r="A8" s="6" t="s">
        <v>15</v>
      </c>
      <c r="B8" s="11">
        <v>2517</v>
      </c>
      <c r="C8" s="11">
        <v>2375</v>
      </c>
      <c r="D8" s="11">
        <v>2904</v>
      </c>
      <c r="E8" s="11">
        <v>3494</v>
      </c>
      <c r="F8" s="11">
        <v>3026</v>
      </c>
      <c r="G8" s="11">
        <v>2091</v>
      </c>
      <c r="H8" s="12">
        <v>691</v>
      </c>
    </row>
    <row r="9" spans="1:8" x14ac:dyDescent="0.3">
      <c r="A9" s="8" t="s">
        <v>40</v>
      </c>
      <c r="B9" s="9">
        <v>1973</v>
      </c>
      <c r="C9" s="9">
        <v>1805</v>
      </c>
      <c r="D9" s="9">
        <v>2293</v>
      </c>
      <c r="E9" s="9">
        <v>2231</v>
      </c>
      <c r="F9" s="9">
        <v>2102</v>
      </c>
      <c r="G9" s="9">
        <v>1965</v>
      </c>
      <c r="H9" s="10">
        <v>935</v>
      </c>
    </row>
    <row r="10" spans="1:8" x14ac:dyDescent="0.3">
      <c r="A10" s="6" t="s">
        <v>23</v>
      </c>
      <c r="B10" s="11">
        <v>1933</v>
      </c>
      <c r="C10" s="11">
        <v>1806</v>
      </c>
      <c r="D10" s="11">
        <v>2354</v>
      </c>
      <c r="E10" s="11">
        <v>2202</v>
      </c>
      <c r="F10" s="11">
        <v>2034</v>
      </c>
      <c r="G10" s="11">
        <v>1938</v>
      </c>
      <c r="H10" s="12">
        <v>953</v>
      </c>
    </row>
    <row r="11" spans="1:8" x14ac:dyDescent="0.3">
      <c r="A11" s="8" t="s">
        <v>17</v>
      </c>
      <c r="B11" s="9">
        <v>2116</v>
      </c>
      <c r="C11" s="9">
        <v>2144</v>
      </c>
      <c r="D11" s="9">
        <v>2575</v>
      </c>
      <c r="E11" s="9">
        <v>2503</v>
      </c>
      <c r="F11" s="9">
        <v>2504</v>
      </c>
      <c r="G11" s="9">
        <v>1763</v>
      </c>
      <c r="H11" s="10">
        <v>704</v>
      </c>
    </row>
    <row r="12" spans="1:8" x14ac:dyDescent="0.3">
      <c r="A12" s="6" t="s">
        <v>31</v>
      </c>
      <c r="B12" s="11">
        <v>2656</v>
      </c>
      <c r="C12" s="11">
        <v>1987</v>
      </c>
      <c r="D12" s="11">
        <v>2545</v>
      </c>
      <c r="E12" s="11">
        <v>2480</v>
      </c>
      <c r="F12" s="11">
        <v>2077</v>
      </c>
      <c r="G12" s="11">
        <v>1674</v>
      </c>
      <c r="H12" s="12">
        <v>806</v>
      </c>
    </row>
    <row r="13" spans="1:8" x14ac:dyDescent="0.3">
      <c r="A13" s="8" t="s">
        <v>35</v>
      </c>
      <c r="B13" s="9">
        <v>6345</v>
      </c>
      <c r="C13" s="9">
        <v>3413</v>
      </c>
      <c r="D13" s="9">
        <v>3744</v>
      </c>
      <c r="E13" s="9">
        <v>3518</v>
      </c>
      <c r="F13" s="9">
        <v>2986</v>
      </c>
      <c r="G13" s="9">
        <v>1666</v>
      </c>
      <c r="H13" s="10">
        <v>558</v>
      </c>
    </row>
    <row r="14" spans="1:8" x14ac:dyDescent="0.3">
      <c r="A14" s="6" t="s">
        <v>29</v>
      </c>
      <c r="B14" s="11">
        <v>4263</v>
      </c>
      <c r="C14" s="11">
        <v>3284</v>
      </c>
      <c r="D14" s="11">
        <v>4239</v>
      </c>
      <c r="E14" s="11">
        <v>3543</v>
      </c>
      <c r="F14" s="11">
        <v>2915</v>
      </c>
      <c r="G14" s="11">
        <v>1615</v>
      </c>
      <c r="H14" s="12">
        <v>554</v>
      </c>
    </row>
    <row r="15" spans="1:8" x14ac:dyDescent="0.3">
      <c r="A15" s="8" t="s">
        <v>47</v>
      </c>
      <c r="B15" s="9">
        <v>2497</v>
      </c>
      <c r="C15" s="9">
        <v>2678</v>
      </c>
      <c r="D15" s="9">
        <v>2842</v>
      </c>
      <c r="E15" s="9">
        <v>3073</v>
      </c>
      <c r="F15" s="9">
        <v>2649</v>
      </c>
      <c r="G15" s="9">
        <v>1560</v>
      </c>
      <c r="H15" s="10">
        <v>589</v>
      </c>
    </row>
    <row r="16" spans="1:8" x14ac:dyDescent="0.3">
      <c r="A16" s="6" t="s">
        <v>50</v>
      </c>
      <c r="B16" s="11">
        <v>2452</v>
      </c>
      <c r="C16" s="11">
        <v>2325</v>
      </c>
      <c r="D16" s="11">
        <v>2748</v>
      </c>
      <c r="E16" s="11">
        <v>2293</v>
      </c>
      <c r="F16" s="11">
        <v>2155</v>
      </c>
      <c r="G16" s="11">
        <v>1511</v>
      </c>
      <c r="H16" s="12">
        <v>701</v>
      </c>
    </row>
    <row r="17" spans="1:8" x14ac:dyDescent="0.3">
      <c r="A17" s="8" t="s">
        <v>19</v>
      </c>
      <c r="B17" s="9">
        <v>2321</v>
      </c>
      <c r="C17" s="9">
        <v>2296</v>
      </c>
      <c r="D17" s="9">
        <v>2877</v>
      </c>
      <c r="E17" s="9">
        <v>2641</v>
      </c>
      <c r="F17" s="9">
        <v>2813</v>
      </c>
      <c r="G17" s="9">
        <v>1277</v>
      </c>
      <c r="H17" s="10">
        <v>454</v>
      </c>
    </row>
    <row r="18" spans="1:8" x14ac:dyDescent="0.3">
      <c r="A18" s="6" t="s">
        <v>27</v>
      </c>
      <c r="B18" s="11">
        <v>1918</v>
      </c>
      <c r="C18" s="11">
        <v>1898</v>
      </c>
      <c r="D18" s="11">
        <v>2719</v>
      </c>
      <c r="E18" s="11">
        <v>3133</v>
      </c>
      <c r="F18" s="11">
        <v>2490</v>
      </c>
      <c r="G18" s="11">
        <v>1215</v>
      </c>
      <c r="H18" s="12">
        <v>488</v>
      </c>
    </row>
    <row r="19" spans="1:8" x14ac:dyDescent="0.3">
      <c r="A19" s="8" t="s">
        <v>71</v>
      </c>
      <c r="B19" s="9">
        <v>2565</v>
      </c>
      <c r="C19" s="9">
        <v>2298</v>
      </c>
      <c r="D19" s="9">
        <v>2857</v>
      </c>
      <c r="E19" s="9">
        <v>2917</v>
      </c>
      <c r="F19" s="9">
        <v>2731</v>
      </c>
      <c r="G19" s="9">
        <v>964</v>
      </c>
      <c r="H19" s="10">
        <v>353</v>
      </c>
    </row>
    <row r="20" spans="1:8" x14ac:dyDescent="0.3">
      <c r="A20" s="6" t="s">
        <v>83</v>
      </c>
      <c r="B20" s="11">
        <v>1885</v>
      </c>
      <c r="C20" s="11">
        <v>1887</v>
      </c>
      <c r="D20" s="11">
        <v>2484</v>
      </c>
      <c r="E20" s="11">
        <v>2539</v>
      </c>
      <c r="F20" s="11">
        <v>2149</v>
      </c>
      <c r="G20" s="11">
        <v>935</v>
      </c>
      <c r="H20" s="12">
        <v>435</v>
      </c>
    </row>
    <row r="21" spans="1:8" x14ac:dyDescent="0.3">
      <c r="A21" s="8" t="s">
        <v>53</v>
      </c>
      <c r="B21" s="9">
        <v>2477</v>
      </c>
      <c r="C21" s="9">
        <v>2107</v>
      </c>
      <c r="D21" s="9">
        <v>3527</v>
      </c>
      <c r="E21" s="9">
        <v>3115</v>
      </c>
      <c r="F21" s="9">
        <v>2512</v>
      </c>
      <c r="G21" s="9">
        <v>829</v>
      </c>
      <c r="H21" s="10">
        <v>330</v>
      </c>
    </row>
    <row r="22" spans="1:8" x14ac:dyDescent="0.3">
      <c r="A22" s="6" t="s">
        <v>63</v>
      </c>
      <c r="B22" s="11">
        <v>3085</v>
      </c>
      <c r="C22" s="11">
        <v>1750</v>
      </c>
      <c r="D22" s="11">
        <v>3706</v>
      </c>
      <c r="E22" s="11">
        <v>2528</v>
      </c>
      <c r="F22" s="11">
        <v>2563</v>
      </c>
      <c r="G22" s="11">
        <v>820</v>
      </c>
      <c r="H22" s="12">
        <v>320</v>
      </c>
    </row>
    <row r="23" spans="1:8" x14ac:dyDescent="0.3">
      <c r="A23" s="8" t="s">
        <v>73</v>
      </c>
      <c r="B23" s="9">
        <v>5000</v>
      </c>
      <c r="C23" s="9">
        <v>2095</v>
      </c>
      <c r="D23" s="9">
        <v>2000</v>
      </c>
      <c r="E23" s="9">
        <v>3429</v>
      </c>
      <c r="F23" s="9">
        <v>3123</v>
      </c>
      <c r="G23" s="9">
        <v>734</v>
      </c>
      <c r="H23" s="10">
        <v>235</v>
      </c>
    </row>
    <row r="24" spans="1:8" x14ac:dyDescent="0.3">
      <c r="A24" s="6" t="s">
        <v>98</v>
      </c>
      <c r="B24" s="11">
        <v>2595</v>
      </c>
      <c r="C24" s="11">
        <v>3539</v>
      </c>
      <c r="D24" s="11">
        <v>4726</v>
      </c>
      <c r="E24" s="11">
        <v>2851</v>
      </c>
      <c r="F24" s="11">
        <v>2399</v>
      </c>
      <c r="G24" s="11">
        <v>674</v>
      </c>
      <c r="H24" s="12">
        <v>281</v>
      </c>
    </row>
    <row r="25" spans="1:8" x14ac:dyDescent="0.3">
      <c r="A25" s="8" t="s">
        <v>91</v>
      </c>
      <c r="B25" s="9">
        <v>2052</v>
      </c>
      <c r="C25" s="9">
        <v>1927</v>
      </c>
      <c r="D25" s="9">
        <v>2523</v>
      </c>
      <c r="E25" s="9">
        <v>2448</v>
      </c>
      <c r="F25" s="9">
        <v>2446</v>
      </c>
      <c r="G25" s="9">
        <v>614</v>
      </c>
      <c r="H25" s="10">
        <v>251</v>
      </c>
    </row>
    <row r="26" spans="1:8" x14ac:dyDescent="0.3">
      <c r="A26" s="6" t="s">
        <v>25</v>
      </c>
      <c r="B26" s="11">
        <v>2451</v>
      </c>
      <c r="C26" s="11">
        <v>2892</v>
      </c>
      <c r="D26" s="11">
        <v>3119</v>
      </c>
      <c r="E26" s="11">
        <v>3016</v>
      </c>
      <c r="F26" s="11">
        <v>2861</v>
      </c>
      <c r="G26" s="11">
        <v>578</v>
      </c>
      <c r="H26" s="12">
        <v>202</v>
      </c>
    </row>
    <row r="27" spans="1:8" x14ac:dyDescent="0.3">
      <c r="A27" s="8" t="s">
        <v>85</v>
      </c>
      <c r="B27" s="9">
        <v>2391</v>
      </c>
      <c r="C27" s="9">
        <v>2631</v>
      </c>
      <c r="D27" s="9">
        <v>2848</v>
      </c>
      <c r="E27" s="9">
        <v>2893</v>
      </c>
      <c r="F27" s="9">
        <v>2538</v>
      </c>
      <c r="G27" s="9">
        <v>528</v>
      </c>
      <c r="H27" s="10">
        <v>208</v>
      </c>
    </row>
    <row r="28" spans="1:8" x14ac:dyDescent="0.3">
      <c r="A28" s="6" t="s">
        <v>111</v>
      </c>
      <c r="B28" s="11">
        <v>4836</v>
      </c>
      <c r="C28" s="11">
        <v>6083</v>
      </c>
      <c r="D28" s="11">
        <v>5561</v>
      </c>
      <c r="E28" s="11">
        <v>5000</v>
      </c>
      <c r="F28" s="11">
        <v>6390</v>
      </c>
      <c r="G28" s="11">
        <v>492</v>
      </c>
      <c r="H28" s="12">
        <v>77</v>
      </c>
    </row>
    <row r="29" spans="1:8" x14ac:dyDescent="0.3">
      <c r="A29" s="8" t="s">
        <v>88</v>
      </c>
      <c r="B29" s="9">
        <v>2167</v>
      </c>
      <c r="C29" s="9">
        <v>1333</v>
      </c>
      <c r="D29" s="9">
        <v>2444</v>
      </c>
      <c r="E29" s="9">
        <v>3000</v>
      </c>
      <c r="F29" s="9">
        <v>2745</v>
      </c>
      <c r="G29" s="9">
        <v>431</v>
      </c>
      <c r="H29" s="10">
        <v>157</v>
      </c>
    </row>
    <row r="30" spans="1:8" x14ac:dyDescent="0.3">
      <c r="A30" s="6" t="s">
        <v>16</v>
      </c>
      <c r="B30" s="11">
        <v>2695</v>
      </c>
      <c r="C30" s="11">
        <v>2781</v>
      </c>
      <c r="D30" s="11">
        <v>4000</v>
      </c>
      <c r="E30" s="11">
        <v>3638</v>
      </c>
      <c r="F30" s="11">
        <v>3651</v>
      </c>
      <c r="G30" s="11">
        <v>398</v>
      </c>
      <c r="H30" s="12">
        <v>109</v>
      </c>
    </row>
    <row r="31" spans="1:8" x14ac:dyDescent="0.3">
      <c r="A31" s="8" t="s">
        <v>57</v>
      </c>
      <c r="B31" s="9">
        <v>3167</v>
      </c>
      <c r="C31" s="9">
        <v>2459</v>
      </c>
      <c r="D31" s="9">
        <v>3708</v>
      </c>
      <c r="E31" s="9">
        <v>3841</v>
      </c>
      <c r="F31" s="9">
        <v>2231</v>
      </c>
      <c r="G31" s="9">
        <v>377</v>
      </c>
      <c r="H31" s="10">
        <v>169</v>
      </c>
    </row>
    <row r="32" spans="1:8" x14ac:dyDescent="0.3">
      <c r="A32" s="6" t="s">
        <v>18</v>
      </c>
      <c r="B32" s="11">
        <v>2077</v>
      </c>
      <c r="C32" s="11">
        <v>2230</v>
      </c>
      <c r="D32" s="11">
        <v>2734</v>
      </c>
      <c r="E32" s="11">
        <v>2852</v>
      </c>
      <c r="F32" s="11">
        <v>2276</v>
      </c>
      <c r="G32" s="11">
        <v>355</v>
      </c>
      <c r="H32" s="12">
        <v>156</v>
      </c>
    </row>
    <row r="33" spans="1:8" x14ac:dyDescent="0.3">
      <c r="A33" s="8" t="s">
        <v>100</v>
      </c>
      <c r="B33" s="9">
        <v>2737</v>
      </c>
      <c r="C33" s="9">
        <v>2335</v>
      </c>
      <c r="D33" s="9">
        <v>2959</v>
      </c>
      <c r="E33" s="9">
        <v>2780</v>
      </c>
      <c r="F33" s="9">
        <v>2138</v>
      </c>
      <c r="G33" s="9">
        <v>342</v>
      </c>
      <c r="H33" s="10">
        <v>160</v>
      </c>
    </row>
    <row r="34" spans="1:8" x14ac:dyDescent="0.3">
      <c r="A34" s="6" t="s">
        <v>121</v>
      </c>
      <c r="B34" s="11"/>
      <c r="C34" s="11">
        <v>2579</v>
      </c>
      <c r="D34" s="11">
        <v>3044</v>
      </c>
      <c r="E34" s="11">
        <v>3838</v>
      </c>
      <c r="F34" s="11">
        <v>2830</v>
      </c>
      <c r="G34" s="11">
        <v>266</v>
      </c>
      <c r="H34" s="12">
        <v>94</v>
      </c>
    </row>
    <row r="35" spans="1:8" x14ac:dyDescent="0.3">
      <c r="A35" s="8" t="s">
        <v>39</v>
      </c>
      <c r="B35" s="9">
        <v>1832</v>
      </c>
      <c r="C35" s="9">
        <v>2261</v>
      </c>
      <c r="D35" s="9">
        <v>2767</v>
      </c>
      <c r="E35" s="9">
        <v>2906</v>
      </c>
      <c r="F35" s="9">
        <v>2394</v>
      </c>
      <c r="G35" s="9">
        <v>249</v>
      </c>
      <c r="H35" s="10">
        <v>104</v>
      </c>
    </row>
    <row r="36" spans="1:8" x14ac:dyDescent="0.3">
      <c r="A36" s="6" t="s">
        <v>99</v>
      </c>
      <c r="B36" s="11"/>
      <c r="C36" s="11"/>
      <c r="D36" s="11"/>
      <c r="E36" s="11">
        <v>3083</v>
      </c>
      <c r="F36" s="11">
        <v>3171</v>
      </c>
      <c r="G36" s="11">
        <v>241</v>
      </c>
      <c r="H36" s="12">
        <v>76</v>
      </c>
    </row>
    <row r="37" spans="1:8" x14ac:dyDescent="0.3">
      <c r="A37" s="8" t="s">
        <v>66</v>
      </c>
      <c r="B37" s="9">
        <v>2639</v>
      </c>
      <c r="C37" s="9"/>
      <c r="D37" s="9">
        <v>3600</v>
      </c>
      <c r="E37" s="9">
        <v>2719</v>
      </c>
      <c r="F37" s="9">
        <v>2921</v>
      </c>
      <c r="G37" s="9">
        <v>184</v>
      </c>
      <c r="H37" s="10">
        <v>63</v>
      </c>
    </row>
    <row r="38" spans="1:8" x14ac:dyDescent="0.3">
      <c r="A38" s="6" t="s">
        <v>33</v>
      </c>
      <c r="B38" s="11">
        <v>3978</v>
      </c>
      <c r="C38" s="11">
        <v>4656</v>
      </c>
      <c r="D38" s="11">
        <v>3245</v>
      </c>
      <c r="E38" s="11">
        <v>3522</v>
      </c>
      <c r="F38" s="11">
        <v>4816</v>
      </c>
      <c r="G38" s="11">
        <v>183</v>
      </c>
      <c r="H38" s="12">
        <v>38</v>
      </c>
    </row>
    <row r="39" spans="1:8" x14ac:dyDescent="0.3">
      <c r="A39" s="8" t="s">
        <v>110</v>
      </c>
      <c r="B39" s="9">
        <v>2031</v>
      </c>
      <c r="C39" s="9">
        <v>2112</v>
      </c>
      <c r="D39" s="9">
        <v>3143</v>
      </c>
      <c r="E39" s="9">
        <v>2724</v>
      </c>
      <c r="F39" s="9">
        <v>2241</v>
      </c>
      <c r="G39" s="9">
        <v>177</v>
      </c>
      <c r="H39" s="10">
        <v>79</v>
      </c>
    </row>
    <row r="40" spans="1:8" x14ac:dyDescent="0.3">
      <c r="A40" s="6" t="s">
        <v>144</v>
      </c>
      <c r="B40" s="11">
        <v>2353</v>
      </c>
      <c r="C40" s="11">
        <v>1773</v>
      </c>
      <c r="D40" s="11">
        <v>2099</v>
      </c>
      <c r="E40" s="11">
        <v>2148</v>
      </c>
      <c r="F40" s="11">
        <v>1861</v>
      </c>
      <c r="G40" s="11">
        <v>134</v>
      </c>
      <c r="H40" s="12">
        <v>72</v>
      </c>
    </row>
    <row r="41" spans="1:8" x14ac:dyDescent="0.3">
      <c r="A41" s="8" t="s">
        <v>68</v>
      </c>
      <c r="B41" s="9">
        <v>2063</v>
      </c>
      <c r="C41" s="9">
        <v>1929</v>
      </c>
      <c r="D41" s="9">
        <v>2671</v>
      </c>
      <c r="E41" s="9">
        <v>2296</v>
      </c>
      <c r="F41" s="9">
        <v>2259</v>
      </c>
      <c r="G41" s="9">
        <v>122</v>
      </c>
      <c r="H41" s="10">
        <v>54</v>
      </c>
    </row>
    <row r="42" spans="1:8" x14ac:dyDescent="0.3">
      <c r="A42" s="6" t="s">
        <v>131</v>
      </c>
      <c r="B42" s="11">
        <v>2810</v>
      </c>
      <c r="C42" s="11">
        <v>2200</v>
      </c>
      <c r="D42" s="11">
        <v>3261</v>
      </c>
      <c r="E42" s="11">
        <v>3154</v>
      </c>
      <c r="F42" s="11">
        <v>2436</v>
      </c>
      <c r="G42" s="11">
        <v>95</v>
      </c>
      <c r="H42" s="12">
        <v>39</v>
      </c>
    </row>
    <row r="43" spans="1:8" x14ac:dyDescent="0.3">
      <c r="A43" s="8" t="s">
        <v>77</v>
      </c>
      <c r="B43" s="9">
        <v>2208</v>
      </c>
      <c r="C43" s="9">
        <v>2000</v>
      </c>
      <c r="D43" s="9">
        <v>1500</v>
      </c>
      <c r="E43" s="9">
        <v>2510</v>
      </c>
      <c r="F43" s="9">
        <v>2122</v>
      </c>
      <c r="G43" s="9">
        <v>87</v>
      </c>
      <c r="H43" s="10">
        <v>41</v>
      </c>
    </row>
    <row r="44" spans="1:8" x14ac:dyDescent="0.3">
      <c r="A44" s="6" t="s">
        <v>61</v>
      </c>
      <c r="B44" s="11">
        <v>3541</v>
      </c>
      <c r="C44" s="11">
        <v>4154</v>
      </c>
      <c r="D44" s="11">
        <v>5050</v>
      </c>
      <c r="E44" s="11">
        <v>3389</v>
      </c>
      <c r="F44" s="11">
        <v>3238</v>
      </c>
      <c r="G44" s="11">
        <v>68</v>
      </c>
      <c r="H44" s="12">
        <v>21</v>
      </c>
    </row>
    <row r="45" spans="1:8" x14ac:dyDescent="0.3">
      <c r="A45" s="8" t="s">
        <v>28</v>
      </c>
      <c r="B45" s="9">
        <v>5950</v>
      </c>
      <c r="C45" s="9">
        <v>2319</v>
      </c>
      <c r="D45" s="9">
        <v>2700</v>
      </c>
      <c r="E45" s="9">
        <v>3229</v>
      </c>
      <c r="F45" s="9">
        <v>4400</v>
      </c>
      <c r="G45" s="9">
        <v>66</v>
      </c>
      <c r="H45" s="10">
        <v>15</v>
      </c>
    </row>
    <row r="46" spans="1:8" x14ac:dyDescent="0.3">
      <c r="A46" s="6" t="s">
        <v>34</v>
      </c>
      <c r="B46" s="11">
        <v>2068</v>
      </c>
      <c r="C46" s="11">
        <v>1926</v>
      </c>
      <c r="D46" s="11">
        <v>2419</v>
      </c>
      <c r="E46" s="11">
        <v>4148</v>
      </c>
      <c r="F46" s="11">
        <v>8125</v>
      </c>
      <c r="G46" s="11">
        <v>65</v>
      </c>
      <c r="H46" s="12">
        <v>8</v>
      </c>
    </row>
    <row r="47" spans="1:8" x14ac:dyDescent="0.3">
      <c r="A47" s="8" t="s">
        <v>51</v>
      </c>
      <c r="B47" s="9">
        <v>2417</v>
      </c>
      <c r="C47" s="9">
        <v>2280</v>
      </c>
      <c r="D47" s="9">
        <v>7000</v>
      </c>
      <c r="E47" s="9">
        <v>2696</v>
      </c>
      <c r="F47" s="9">
        <v>2440</v>
      </c>
      <c r="G47" s="9">
        <v>61</v>
      </c>
      <c r="H47" s="10">
        <v>25</v>
      </c>
    </row>
    <row r="48" spans="1:8" x14ac:dyDescent="0.3">
      <c r="A48" s="6" t="s">
        <v>55</v>
      </c>
      <c r="B48" s="11">
        <v>3000</v>
      </c>
      <c r="C48" s="11">
        <v>2765</v>
      </c>
      <c r="D48" s="11">
        <v>3067</v>
      </c>
      <c r="E48" s="11">
        <v>3133</v>
      </c>
      <c r="F48" s="11">
        <v>3000</v>
      </c>
      <c r="G48" s="11">
        <v>60</v>
      </c>
      <c r="H48" s="12">
        <v>20</v>
      </c>
    </row>
    <row r="49" spans="1:8" x14ac:dyDescent="0.3">
      <c r="A49" s="8" t="s">
        <v>46</v>
      </c>
      <c r="B49" s="9"/>
      <c r="C49" s="9"/>
      <c r="D49" s="9"/>
      <c r="E49" s="9">
        <v>2769</v>
      </c>
      <c r="F49" s="9">
        <v>2737</v>
      </c>
      <c r="G49" s="9">
        <v>52</v>
      </c>
      <c r="H49" s="10">
        <v>19</v>
      </c>
    </row>
    <row r="50" spans="1:8" x14ac:dyDescent="0.3">
      <c r="A50" s="6" t="s">
        <v>44</v>
      </c>
      <c r="B50" s="11"/>
      <c r="C50" s="11">
        <v>4000</v>
      </c>
      <c r="D50" s="11">
        <v>6111</v>
      </c>
      <c r="E50" s="11"/>
      <c r="F50" s="11">
        <v>2130</v>
      </c>
      <c r="G50" s="11">
        <v>49</v>
      </c>
      <c r="H50" s="12">
        <v>23</v>
      </c>
    </row>
    <row r="51" spans="1:8" x14ac:dyDescent="0.3">
      <c r="A51" s="8" t="s">
        <v>37</v>
      </c>
      <c r="B51" s="9">
        <v>5000</v>
      </c>
      <c r="C51" s="9"/>
      <c r="D51" s="9">
        <v>5000</v>
      </c>
      <c r="E51" s="9">
        <v>36167</v>
      </c>
      <c r="F51" s="9">
        <v>11000</v>
      </c>
      <c r="G51" s="9">
        <v>44</v>
      </c>
      <c r="H51" s="10">
        <v>4</v>
      </c>
    </row>
    <row r="52" spans="1:8" x14ac:dyDescent="0.3">
      <c r="A52" s="6" t="s">
        <v>105</v>
      </c>
      <c r="B52" s="11">
        <v>2250</v>
      </c>
      <c r="C52" s="11">
        <v>2600</v>
      </c>
      <c r="D52" s="11">
        <v>2750</v>
      </c>
      <c r="E52" s="11">
        <v>2930</v>
      </c>
      <c r="F52" s="11">
        <v>2263</v>
      </c>
      <c r="G52" s="11">
        <v>43</v>
      </c>
      <c r="H52" s="12">
        <v>19</v>
      </c>
    </row>
    <row r="53" spans="1:8" x14ac:dyDescent="0.3">
      <c r="A53" s="8" t="s">
        <v>56</v>
      </c>
      <c r="B53" s="9">
        <v>1937</v>
      </c>
      <c r="C53" s="9">
        <v>1986</v>
      </c>
      <c r="D53" s="9">
        <v>2500</v>
      </c>
      <c r="E53" s="9">
        <v>2351</v>
      </c>
      <c r="F53" s="9">
        <v>2000</v>
      </c>
      <c r="G53" s="9">
        <v>40</v>
      </c>
      <c r="H53" s="10">
        <v>20</v>
      </c>
    </row>
    <row r="54" spans="1:8" x14ac:dyDescent="0.3">
      <c r="A54" s="6" t="s">
        <v>104</v>
      </c>
      <c r="B54" s="11">
        <v>4000</v>
      </c>
      <c r="C54" s="11">
        <v>2214</v>
      </c>
      <c r="D54" s="11">
        <v>4893</v>
      </c>
      <c r="E54" s="11">
        <v>3619</v>
      </c>
      <c r="F54" s="11">
        <v>2438</v>
      </c>
      <c r="G54" s="11">
        <v>39</v>
      </c>
      <c r="H54" s="12">
        <v>16</v>
      </c>
    </row>
    <row r="55" spans="1:8" x14ac:dyDescent="0.3">
      <c r="A55" s="8" t="s">
        <v>125</v>
      </c>
      <c r="B55" s="9">
        <v>3000</v>
      </c>
      <c r="C55" s="9">
        <v>2643</v>
      </c>
      <c r="D55" s="9">
        <v>2667</v>
      </c>
      <c r="E55" s="9">
        <v>2667</v>
      </c>
      <c r="F55" s="9">
        <v>2667</v>
      </c>
      <c r="G55" s="9">
        <v>24</v>
      </c>
      <c r="H55" s="10">
        <v>9</v>
      </c>
    </row>
    <row r="56" spans="1:8" x14ac:dyDescent="0.3">
      <c r="A56" s="6" t="s">
        <v>142</v>
      </c>
      <c r="B56" s="11">
        <v>2667</v>
      </c>
      <c r="C56" s="11">
        <v>5250</v>
      </c>
      <c r="D56" s="11">
        <v>8333</v>
      </c>
      <c r="E56" s="11">
        <v>2571</v>
      </c>
      <c r="F56" s="11">
        <v>2500</v>
      </c>
      <c r="G56" s="11">
        <v>20</v>
      </c>
      <c r="H56" s="12">
        <v>8</v>
      </c>
    </row>
    <row r="57" spans="1:8" x14ac:dyDescent="0.3">
      <c r="A57" s="8" t="s">
        <v>147</v>
      </c>
      <c r="B57" s="9">
        <v>7273</v>
      </c>
      <c r="C57" s="9"/>
      <c r="D57" s="9"/>
      <c r="E57" s="9">
        <v>7000</v>
      </c>
      <c r="F57" s="9">
        <v>9000</v>
      </c>
      <c r="G57" s="9">
        <v>18</v>
      </c>
      <c r="H57" s="10">
        <v>2</v>
      </c>
    </row>
    <row r="58" spans="1:8" x14ac:dyDescent="0.3">
      <c r="A58" s="6" t="s">
        <v>134</v>
      </c>
      <c r="B58" s="11"/>
      <c r="C58" s="11">
        <v>2833</v>
      </c>
      <c r="D58" s="11">
        <v>6500</v>
      </c>
      <c r="E58" s="11">
        <v>3846</v>
      </c>
      <c r="F58" s="11">
        <v>2833</v>
      </c>
      <c r="G58" s="11">
        <v>17</v>
      </c>
      <c r="H58" s="12">
        <v>6</v>
      </c>
    </row>
    <row r="59" spans="1:8" x14ac:dyDescent="0.3">
      <c r="A59" s="8" t="s">
        <v>52</v>
      </c>
      <c r="B59" s="9">
        <v>1839</v>
      </c>
      <c r="C59" s="9">
        <v>1667</v>
      </c>
      <c r="D59" s="9">
        <v>0</v>
      </c>
      <c r="E59" s="9">
        <v>1875</v>
      </c>
      <c r="F59" s="9">
        <v>1889</v>
      </c>
      <c r="G59" s="9">
        <v>17</v>
      </c>
      <c r="H59" s="10">
        <v>9</v>
      </c>
    </row>
    <row r="60" spans="1:8" x14ac:dyDescent="0.3">
      <c r="A60" s="6" t="s">
        <v>169</v>
      </c>
      <c r="B60" s="11">
        <v>2000</v>
      </c>
      <c r="C60" s="11"/>
      <c r="D60" s="11">
        <v>4500</v>
      </c>
      <c r="E60" s="11"/>
      <c r="F60" s="11">
        <v>3000</v>
      </c>
      <c r="G60" s="11">
        <v>12</v>
      </c>
      <c r="H60" s="12">
        <v>4</v>
      </c>
    </row>
    <row r="61" spans="1:8" x14ac:dyDescent="0.3">
      <c r="A61" s="8" t="s">
        <v>86</v>
      </c>
      <c r="B61" s="9">
        <v>9000</v>
      </c>
      <c r="C61" s="9">
        <v>7000</v>
      </c>
      <c r="D61" s="9">
        <v>7800</v>
      </c>
      <c r="E61" s="9">
        <v>7500</v>
      </c>
      <c r="F61" s="9">
        <v>6000</v>
      </c>
      <c r="G61" s="9">
        <v>12</v>
      </c>
      <c r="H61" s="10">
        <v>2</v>
      </c>
    </row>
    <row r="62" spans="1:8" x14ac:dyDescent="0.3">
      <c r="A62" s="6" t="s">
        <v>67</v>
      </c>
      <c r="B62" s="11">
        <v>5250</v>
      </c>
      <c r="C62" s="11">
        <v>33000</v>
      </c>
      <c r="D62" s="11">
        <v>23000</v>
      </c>
      <c r="E62" s="11">
        <v>11500</v>
      </c>
      <c r="F62" s="11">
        <v>11000</v>
      </c>
      <c r="G62" s="11">
        <v>11</v>
      </c>
      <c r="H62" s="12">
        <v>1</v>
      </c>
    </row>
    <row r="63" spans="1:8" x14ac:dyDescent="0.3">
      <c r="A63" s="8" t="s">
        <v>43</v>
      </c>
      <c r="B63" s="9"/>
      <c r="C63" s="9">
        <v>2647</v>
      </c>
      <c r="D63" s="9"/>
      <c r="E63" s="9">
        <v>4100</v>
      </c>
      <c r="F63" s="9">
        <v>11000</v>
      </c>
      <c r="G63" s="9">
        <v>11</v>
      </c>
      <c r="H63" s="10">
        <v>1</v>
      </c>
    </row>
    <row r="64" spans="1:8" x14ac:dyDescent="0.3">
      <c r="A64" s="6" t="s">
        <v>127</v>
      </c>
      <c r="B64" s="11"/>
      <c r="C64" s="11"/>
      <c r="D64" s="11"/>
      <c r="E64" s="11"/>
      <c r="F64" s="11">
        <v>10000</v>
      </c>
      <c r="G64" s="11">
        <v>10</v>
      </c>
      <c r="H64" s="12">
        <v>1</v>
      </c>
    </row>
    <row r="65" spans="1:8" x14ac:dyDescent="0.3">
      <c r="A65" s="8" t="s">
        <v>102</v>
      </c>
      <c r="B65" s="9"/>
      <c r="C65" s="9">
        <v>3000</v>
      </c>
      <c r="D65" s="9"/>
      <c r="E65" s="9"/>
      <c r="F65" s="9">
        <v>3000</v>
      </c>
      <c r="G65" s="9">
        <v>3</v>
      </c>
      <c r="H65" s="10">
        <v>1</v>
      </c>
    </row>
    <row r="66" spans="1:8" x14ac:dyDescent="0.3">
      <c r="A66" s="6" t="s">
        <v>150</v>
      </c>
      <c r="B66" s="11"/>
      <c r="C66" s="11"/>
      <c r="D66" s="11"/>
      <c r="E66" s="11"/>
      <c r="F66" s="11"/>
      <c r="G66" s="11">
        <v>1</v>
      </c>
      <c r="H66" s="12">
        <v>0</v>
      </c>
    </row>
    <row r="67" spans="1:8" x14ac:dyDescent="0.3">
      <c r="A67" s="8" t="s">
        <v>158</v>
      </c>
      <c r="B67" s="9">
        <v>2000</v>
      </c>
      <c r="C67" s="9"/>
      <c r="D67" s="9">
        <v>2667</v>
      </c>
      <c r="E67" s="9">
        <v>2000</v>
      </c>
      <c r="F67" s="9"/>
      <c r="G67" s="9">
        <v>1</v>
      </c>
      <c r="H67" s="10">
        <v>0</v>
      </c>
    </row>
    <row r="68" spans="1:8" x14ac:dyDescent="0.3">
      <c r="A68" s="6" t="s">
        <v>156</v>
      </c>
      <c r="B68" s="11"/>
      <c r="C68" s="11"/>
      <c r="D68" s="11">
        <v>3500</v>
      </c>
      <c r="E68" s="11"/>
      <c r="F68" s="11"/>
      <c r="G68" s="11">
        <v>1</v>
      </c>
      <c r="H68" s="12">
        <v>0</v>
      </c>
    </row>
    <row r="69" spans="1:8" x14ac:dyDescent="0.3">
      <c r="A69" s="8" t="s">
        <v>130</v>
      </c>
      <c r="B69" s="9">
        <v>2500</v>
      </c>
      <c r="C69" s="9"/>
      <c r="D69" s="9"/>
      <c r="E69" s="9">
        <v>3111</v>
      </c>
      <c r="F69" s="9"/>
      <c r="G69" s="9">
        <v>1</v>
      </c>
      <c r="H69" s="10">
        <v>0</v>
      </c>
    </row>
    <row r="70" spans="1:8" x14ac:dyDescent="0.3">
      <c r="A70" s="6" t="s">
        <v>79</v>
      </c>
      <c r="B70" s="11">
        <v>2800</v>
      </c>
      <c r="C70" s="11">
        <v>4000</v>
      </c>
      <c r="D70" s="11"/>
      <c r="E70" s="11"/>
      <c r="F70" s="11"/>
      <c r="G70" s="11">
        <v>1</v>
      </c>
      <c r="H70" s="12">
        <v>0</v>
      </c>
    </row>
    <row r="71" spans="1:8" x14ac:dyDescent="0.3">
      <c r="A71" s="8" t="s">
        <v>122</v>
      </c>
      <c r="B71" s="9"/>
      <c r="C71" s="9">
        <v>3000</v>
      </c>
      <c r="D71" s="9"/>
      <c r="E71" s="9"/>
      <c r="F71" s="9"/>
      <c r="G71" s="9"/>
      <c r="H71" s="10"/>
    </row>
    <row r="72" spans="1:8" x14ac:dyDescent="0.3">
      <c r="A72" s="6" t="s">
        <v>26</v>
      </c>
      <c r="B72" s="11"/>
      <c r="C72" s="11"/>
      <c r="D72" s="11">
        <v>2000</v>
      </c>
      <c r="E72" s="11"/>
      <c r="F72" s="11"/>
      <c r="G72" s="11"/>
      <c r="H72" s="12"/>
    </row>
    <row r="73" spans="1:8" x14ac:dyDescent="0.3">
      <c r="A73" s="8" t="s">
        <v>333</v>
      </c>
      <c r="B73" s="9"/>
      <c r="C73" s="9"/>
      <c r="D73" s="9">
        <v>4000</v>
      </c>
      <c r="E73" s="9"/>
      <c r="F73" s="9"/>
      <c r="G73" s="9"/>
      <c r="H73" s="10"/>
    </row>
    <row r="74" spans="1:8" x14ac:dyDescent="0.3">
      <c r="A74" s="6" t="s">
        <v>124</v>
      </c>
      <c r="B74" s="11">
        <v>2429</v>
      </c>
      <c r="C74" s="11">
        <v>2500</v>
      </c>
      <c r="D74" s="11">
        <v>2714</v>
      </c>
      <c r="E74" s="11"/>
      <c r="F74" s="11"/>
      <c r="G74" s="11"/>
      <c r="H74" s="12"/>
    </row>
    <row r="75" spans="1:8" x14ac:dyDescent="0.3">
      <c r="A75" s="8" t="s">
        <v>49</v>
      </c>
      <c r="B75" s="9">
        <v>4000</v>
      </c>
      <c r="C75" s="9"/>
      <c r="D75" s="9"/>
      <c r="E75" s="9"/>
      <c r="F75" s="9"/>
      <c r="G75" s="9"/>
      <c r="H75" s="10"/>
    </row>
    <row r="76" spans="1:8" x14ac:dyDescent="0.3">
      <c r="A76" s="6" t="s">
        <v>136</v>
      </c>
      <c r="B76" s="11">
        <v>4333</v>
      </c>
      <c r="C76" s="11"/>
      <c r="D76" s="11"/>
      <c r="E76" s="11"/>
      <c r="F76" s="11"/>
      <c r="G76" s="11"/>
      <c r="H76" s="12"/>
    </row>
    <row r="77" spans="1:8" x14ac:dyDescent="0.3">
      <c r="A77" s="8" t="s">
        <v>216</v>
      </c>
      <c r="B77" s="9"/>
      <c r="C77" s="9"/>
      <c r="D77" s="9">
        <v>2429</v>
      </c>
      <c r="E77" s="9"/>
      <c r="F77" s="9"/>
      <c r="G77" s="9"/>
      <c r="H77" s="10"/>
    </row>
    <row r="78" spans="1:8" x14ac:dyDescent="0.3">
      <c r="A78" s="6" t="s">
        <v>115</v>
      </c>
      <c r="B78" s="11"/>
      <c r="C78" s="11">
        <v>1671</v>
      </c>
      <c r="D78" s="11"/>
      <c r="E78" s="11">
        <v>9000</v>
      </c>
      <c r="F78" s="11"/>
      <c r="G78" s="11"/>
      <c r="H78" s="12"/>
    </row>
    <row r="79" spans="1:8" x14ac:dyDescent="0.3">
      <c r="A79" s="8" t="s">
        <v>176</v>
      </c>
      <c r="B79" s="9"/>
      <c r="C79" s="9"/>
      <c r="D79" s="9"/>
      <c r="E79" s="9"/>
      <c r="F79" s="9"/>
      <c r="G79" s="9"/>
      <c r="H79" s="10"/>
    </row>
    <row r="80" spans="1:8" x14ac:dyDescent="0.3">
      <c r="A80" s="6" t="s">
        <v>89</v>
      </c>
      <c r="B80" s="11">
        <v>2000</v>
      </c>
      <c r="C80" s="11"/>
      <c r="D80" s="11"/>
      <c r="E80" s="11">
        <v>3500</v>
      </c>
      <c r="F80" s="11"/>
      <c r="G80" s="11"/>
      <c r="H80" s="12"/>
    </row>
    <row r="81" spans="1:8" x14ac:dyDescent="0.3">
      <c r="A81" s="8" t="s">
        <v>129</v>
      </c>
      <c r="B81" s="9">
        <v>3500</v>
      </c>
      <c r="C81" s="9"/>
      <c r="D81" s="9"/>
      <c r="E81" s="9"/>
      <c r="F81" s="9"/>
      <c r="G81" s="9"/>
      <c r="H81" s="10"/>
    </row>
    <row r="82" spans="1:8" x14ac:dyDescent="0.3">
      <c r="A82" s="6" t="s">
        <v>59</v>
      </c>
      <c r="B82" s="11">
        <v>11000</v>
      </c>
      <c r="C82" s="11">
        <v>8000</v>
      </c>
      <c r="D82" s="11">
        <v>4000</v>
      </c>
      <c r="E82" s="11"/>
      <c r="F82" s="11"/>
      <c r="G82" s="11"/>
      <c r="H82" s="12"/>
    </row>
    <row r="83" spans="1:8" x14ac:dyDescent="0.3">
      <c r="A83" s="8" t="s">
        <v>212</v>
      </c>
      <c r="B83" s="9"/>
      <c r="C83" s="9">
        <v>2000</v>
      </c>
      <c r="D83" s="9">
        <v>4000</v>
      </c>
      <c r="E83" s="9">
        <v>2000</v>
      </c>
      <c r="F83" s="9"/>
      <c r="G83" s="9"/>
      <c r="H83" s="10"/>
    </row>
    <row r="84" spans="1:8" x14ac:dyDescent="0.3">
      <c r="A84" s="6" t="s">
        <v>146</v>
      </c>
      <c r="B84" s="11"/>
      <c r="C84" s="11"/>
      <c r="D84" s="11"/>
      <c r="E84" s="11"/>
      <c r="F84" s="11"/>
      <c r="G84" s="11"/>
      <c r="H84" s="12"/>
    </row>
    <row r="85" spans="1:8" x14ac:dyDescent="0.3">
      <c r="A85" s="8" t="s">
        <v>203</v>
      </c>
      <c r="B85" s="9"/>
      <c r="C85" s="9">
        <v>3600</v>
      </c>
      <c r="D85" s="9">
        <v>2000</v>
      </c>
      <c r="E85" s="9"/>
      <c r="F85" s="9"/>
      <c r="G85" s="9"/>
      <c r="H85" s="10"/>
    </row>
    <row r="86" spans="1:8" x14ac:dyDescent="0.3">
      <c r="A86" s="6" t="s">
        <v>128</v>
      </c>
      <c r="B86" s="11">
        <v>1000</v>
      </c>
      <c r="C86" s="11"/>
      <c r="D86" s="11"/>
      <c r="E86" s="11"/>
      <c r="F86" s="11"/>
      <c r="G86" s="11"/>
      <c r="H86" s="12"/>
    </row>
    <row r="87" spans="1:8" x14ac:dyDescent="0.3">
      <c r="A87" s="8" t="s">
        <v>191</v>
      </c>
      <c r="B87" s="9">
        <v>5000</v>
      </c>
      <c r="C87" s="9"/>
      <c r="D87" s="9"/>
      <c r="E87" s="9"/>
      <c r="F87" s="9"/>
      <c r="G87" s="9"/>
      <c r="H87" s="10"/>
    </row>
    <row r="88" spans="1:8" x14ac:dyDescent="0.3">
      <c r="A88" s="6" t="s">
        <v>92</v>
      </c>
      <c r="B88" s="11"/>
      <c r="C88" s="11"/>
      <c r="D88" s="11">
        <v>3200</v>
      </c>
      <c r="E88" s="11"/>
      <c r="F88" s="11"/>
      <c r="G88" s="11"/>
      <c r="H88" s="12"/>
    </row>
    <row r="89" spans="1:8" x14ac:dyDescent="0.3">
      <c r="A89" s="8" t="s">
        <v>94</v>
      </c>
      <c r="B89" s="9"/>
      <c r="C89" s="9"/>
      <c r="D89" s="9"/>
      <c r="E89" s="9"/>
      <c r="F89" s="9"/>
      <c r="G89" s="9"/>
      <c r="H89" s="10"/>
    </row>
    <row r="90" spans="1:8" x14ac:dyDescent="0.3">
      <c r="A90" s="6" t="s">
        <v>76</v>
      </c>
      <c r="B90" s="11"/>
      <c r="C90" s="11">
        <v>2286</v>
      </c>
      <c r="D90" s="11"/>
      <c r="E90" s="11"/>
      <c r="F90" s="11"/>
      <c r="G90" s="11"/>
      <c r="H90" s="12"/>
    </row>
    <row r="91" spans="1:8" x14ac:dyDescent="0.3">
      <c r="A91" s="8" t="s">
        <v>82</v>
      </c>
      <c r="B91" s="9"/>
      <c r="C91" s="9">
        <v>2200</v>
      </c>
      <c r="D91" s="9"/>
      <c r="E91" s="9"/>
      <c r="F91" s="9"/>
      <c r="G91" s="9"/>
      <c r="H91" s="10"/>
    </row>
    <row r="92" spans="1:8" x14ac:dyDescent="0.3">
      <c r="A92" s="6" t="s">
        <v>132</v>
      </c>
      <c r="B92" s="11"/>
      <c r="C92" s="11"/>
      <c r="D92" s="11"/>
      <c r="E92" s="11"/>
      <c r="F92" s="11"/>
      <c r="G92" s="11"/>
      <c r="H92" s="12"/>
    </row>
    <row r="93" spans="1:8" x14ac:dyDescent="0.3">
      <c r="A93" s="8" t="s">
        <v>114</v>
      </c>
      <c r="B93" s="9">
        <v>5000</v>
      </c>
      <c r="C93" s="9"/>
      <c r="D93" s="9"/>
      <c r="E93" s="9"/>
      <c r="F93" s="9"/>
      <c r="G93" s="9"/>
      <c r="H93" s="10"/>
    </row>
    <row r="94" spans="1:8" x14ac:dyDescent="0.3">
      <c r="A94" s="6" t="s">
        <v>48</v>
      </c>
      <c r="B94" s="11"/>
      <c r="C94" s="11"/>
      <c r="D94" s="11"/>
      <c r="E94" s="11"/>
      <c r="F94" s="11"/>
      <c r="G94" s="11"/>
      <c r="H94" s="12"/>
    </row>
    <row r="95" spans="1:8" x14ac:dyDescent="0.3">
      <c r="A95" s="8" t="s">
        <v>36</v>
      </c>
      <c r="B95" s="9"/>
      <c r="C95" s="9"/>
      <c r="D95" s="9">
        <v>1000</v>
      </c>
      <c r="E95" s="9"/>
      <c r="F95" s="9"/>
      <c r="G95" s="9"/>
      <c r="H95" s="10"/>
    </row>
    <row r="96" spans="1:8" x14ac:dyDescent="0.3">
      <c r="A96" s="6" t="s">
        <v>101</v>
      </c>
      <c r="B96" s="11"/>
      <c r="C96" s="11"/>
      <c r="D96" s="11"/>
      <c r="E96" s="11">
        <v>2286</v>
      </c>
      <c r="F96" s="11"/>
      <c r="G96" s="11"/>
      <c r="H96" s="12"/>
    </row>
    <row r="97" spans="1:8" x14ac:dyDescent="0.3">
      <c r="A97" s="8" t="s">
        <v>168</v>
      </c>
      <c r="B97" s="9"/>
      <c r="C97" s="9"/>
      <c r="D97" s="9"/>
      <c r="E97" s="9">
        <v>1200</v>
      </c>
      <c r="F97" s="9"/>
      <c r="G97" s="9"/>
      <c r="H97" s="10"/>
    </row>
    <row r="98" spans="1:8" x14ac:dyDescent="0.3">
      <c r="A98" s="6" t="s">
        <v>149</v>
      </c>
      <c r="B98" s="11"/>
      <c r="C98" s="11"/>
      <c r="D98" s="11"/>
      <c r="E98" s="11">
        <v>5000</v>
      </c>
      <c r="F98" s="11"/>
      <c r="G98" s="11"/>
      <c r="H98" s="12"/>
    </row>
    <row r="99" spans="1:8" x14ac:dyDescent="0.3">
      <c r="A99" s="8" t="s">
        <v>58</v>
      </c>
      <c r="B99" s="9"/>
      <c r="C99" s="9">
        <v>1917</v>
      </c>
      <c r="D99" s="9"/>
      <c r="E99" s="9"/>
      <c r="F99" s="9"/>
      <c r="G99" s="9"/>
      <c r="H99" s="10"/>
    </row>
    <row r="100" spans="1:8" x14ac:dyDescent="0.3">
      <c r="A100" s="6" t="s">
        <v>119</v>
      </c>
      <c r="B100" s="11"/>
      <c r="C100" s="11">
        <v>2500</v>
      </c>
      <c r="D100" s="11"/>
      <c r="E100" s="11">
        <v>4750</v>
      </c>
      <c r="F100" s="11"/>
      <c r="G100" s="11"/>
      <c r="H100" s="12"/>
    </row>
    <row r="101" spans="1:8" x14ac:dyDescent="0.3">
      <c r="A101" s="8" t="s">
        <v>159</v>
      </c>
      <c r="B101" s="9"/>
      <c r="C101" s="9"/>
      <c r="D101" s="9"/>
      <c r="E101" s="9">
        <v>4000</v>
      </c>
      <c r="F101" s="9"/>
      <c r="G101" s="9"/>
      <c r="H101" s="10"/>
    </row>
    <row r="102" spans="1:8" x14ac:dyDescent="0.3">
      <c r="A102" s="15" t="s">
        <v>106</v>
      </c>
      <c r="B102" s="16">
        <v>14000</v>
      </c>
      <c r="C102" s="16"/>
      <c r="D102" s="16"/>
      <c r="E102" s="16"/>
      <c r="F102" s="16"/>
      <c r="G102" s="16"/>
      <c r="H102" s="17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BA6F-CDE5-44EC-967B-69A6B06EA104}">
  <sheetPr>
    <tabColor theme="9" tint="-0.499984740745262"/>
  </sheetPr>
  <dimension ref="A1:N210"/>
  <sheetViews>
    <sheetView showGridLines="0" workbookViewId="0">
      <selection activeCell="B1" sqref="B1:N1"/>
    </sheetView>
  </sheetViews>
  <sheetFormatPr defaultRowHeight="14.4" x14ac:dyDescent="0.3"/>
  <cols>
    <col min="1" max="1" width="35.5546875" style="2" bestFit="1" customWidth="1"/>
    <col min="2" max="2" width="13" style="2" bestFit="1" customWidth="1"/>
    <col min="3" max="3" width="19.44140625" style="2" bestFit="1" customWidth="1"/>
    <col min="4" max="4" width="13" style="2" bestFit="1" customWidth="1"/>
    <col min="5" max="5" width="19.44140625" style="2" bestFit="1" customWidth="1"/>
    <col min="6" max="6" width="13" style="2" bestFit="1" customWidth="1"/>
    <col min="7" max="7" width="19.44140625" style="2" bestFit="1" customWidth="1"/>
    <col min="8" max="8" width="13" style="2" bestFit="1" customWidth="1"/>
    <col min="9" max="9" width="19.44140625" style="2" bestFit="1" customWidth="1"/>
    <col min="10" max="10" width="13" style="2" bestFit="1" customWidth="1"/>
    <col min="11" max="11" width="19.44140625" style="2" bestFit="1" customWidth="1"/>
    <col min="12" max="12" width="27.5546875" style="2" bestFit="1" customWidth="1"/>
    <col min="13" max="13" width="17.109375" style="2" bestFit="1" customWidth="1"/>
    <col min="14" max="14" width="14" style="2" bestFit="1" customWidth="1"/>
    <col min="15" max="16384" width="8.88671875" style="2"/>
  </cols>
  <sheetData>
    <row r="1" spans="1:14" ht="20.399999999999999" x14ac:dyDescent="0.3">
      <c r="A1" s="57" t="s">
        <v>6</v>
      </c>
      <c r="B1" s="23" t="s">
        <v>366</v>
      </c>
      <c r="C1" s="23" t="s">
        <v>367</v>
      </c>
      <c r="D1" s="23" t="s">
        <v>368</v>
      </c>
      <c r="E1" s="23" t="s">
        <v>369</v>
      </c>
      <c r="F1" s="23" t="s">
        <v>370</v>
      </c>
      <c r="G1" s="23" t="s">
        <v>371</v>
      </c>
      <c r="H1" s="23" t="s">
        <v>372</v>
      </c>
      <c r="I1" s="23" t="s">
        <v>373</v>
      </c>
      <c r="J1" s="23" t="s">
        <v>374</v>
      </c>
      <c r="K1" s="23" t="s">
        <v>375</v>
      </c>
      <c r="L1" s="55" t="s">
        <v>342</v>
      </c>
      <c r="M1" s="55" t="s">
        <v>343</v>
      </c>
      <c r="N1" s="56" t="s">
        <v>344</v>
      </c>
    </row>
    <row r="2" spans="1:14" x14ac:dyDescent="0.3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>
        <v>1255290</v>
      </c>
      <c r="M2" s="7">
        <v>0</v>
      </c>
      <c r="N2" s="7" t="s">
        <v>292</v>
      </c>
    </row>
    <row r="3" spans="1:14" x14ac:dyDescent="0.3">
      <c r="A3" s="8" t="s">
        <v>13</v>
      </c>
      <c r="B3" s="9">
        <v>2523</v>
      </c>
      <c r="C3" s="9" t="s">
        <v>345</v>
      </c>
      <c r="D3" s="9">
        <v>2327</v>
      </c>
      <c r="E3" s="9" t="s">
        <v>345</v>
      </c>
      <c r="F3" s="9">
        <v>2702</v>
      </c>
      <c r="G3" s="9" t="s">
        <v>345</v>
      </c>
      <c r="H3" s="44">
        <v>3023</v>
      </c>
      <c r="I3" s="44" t="s">
        <v>345</v>
      </c>
      <c r="J3" s="44">
        <v>2586</v>
      </c>
      <c r="K3" s="44" t="s">
        <v>345</v>
      </c>
      <c r="L3" s="44">
        <v>375485</v>
      </c>
      <c r="M3" s="44">
        <v>145199</v>
      </c>
      <c r="N3" s="44" t="s">
        <v>242</v>
      </c>
    </row>
    <row r="4" spans="1:14" x14ac:dyDescent="0.3">
      <c r="A4" s="6" t="s">
        <v>14</v>
      </c>
      <c r="B4" s="45">
        <v>2655</v>
      </c>
      <c r="C4" s="45" t="s">
        <v>345</v>
      </c>
      <c r="D4" s="45">
        <v>2838</v>
      </c>
      <c r="E4" s="45" t="s">
        <v>345</v>
      </c>
      <c r="F4" s="11"/>
      <c r="G4" s="11"/>
      <c r="H4" s="46">
        <v>3114</v>
      </c>
      <c r="I4" s="46" t="s">
        <v>345</v>
      </c>
      <c r="J4" s="45">
        <v>3242</v>
      </c>
      <c r="K4" s="45" t="s">
        <v>345</v>
      </c>
      <c r="L4" s="45">
        <v>64752</v>
      </c>
      <c r="M4" s="45">
        <v>19973</v>
      </c>
      <c r="N4" s="45" t="s">
        <v>242</v>
      </c>
    </row>
    <row r="5" spans="1:14" x14ac:dyDescent="0.3">
      <c r="A5" s="8" t="s">
        <v>15</v>
      </c>
      <c r="B5" s="9">
        <v>2921</v>
      </c>
      <c r="C5" s="9" t="s">
        <v>345</v>
      </c>
      <c r="D5" s="44">
        <v>2694</v>
      </c>
      <c r="E5" s="44" t="s">
        <v>345</v>
      </c>
      <c r="F5" s="9">
        <v>3029</v>
      </c>
      <c r="G5" s="9" t="s">
        <v>345</v>
      </c>
      <c r="H5" s="9">
        <v>3238</v>
      </c>
      <c r="I5" s="9" t="s">
        <v>345</v>
      </c>
      <c r="J5" s="9">
        <v>2922</v>
      </c>
      <c r="K5" s="9" t="s">
        <v>345</v>
      </c>
      <c r="L5" s="9">
        <v>42385</v>
      </c>
      <c r="M5" s="9">
        <v>14507</v>
      </c>
      <c r="N5" s="10" t="s">
        <v>242</v>
      </c>
    </row>
    <row r="6" spans="1:14" x14ac:dyDescent="0.3">
      <c r="A6" s="6" t="s">
        <v>16</v>
      </c>
      <c r="B6" s="11">
        <v>3406</v>
      </c>
      <c r="C6" s="11" t="s">
        <v>345</v>
      </c>
      <c r="D6" s="11">
        <v>3354</v>
      </c>
      <c r="E6" s="11" t="s">
        <v>345</v>
      </c>
      <c r="F6" s="46">
        <v>4299</v>
      </c>
      <c r="G6" s="46" t="s">
        <v>345</v>
      </c>
      <c r="H6" s="11">
        <v>4319</v>
      </c>
      <c r="I6" s="11" t="s">
        <v>345</v>
      </c>
      <c r="J6" s="11">
        <v>4250</v>
      </c>
      <c r="K6" s="11" t="s">
        <v>345</v>
      </c>
      <c r="L6" s="11">
        <v>39121</v>
      </c>
      <c r="M6" s="11">
        <v>9206</v>
      </c>
      <c r="N6" s="12" t="s">
        <v>242</v>
      </c>
    </row>
    <row r="7" spans="1:14" x14ac:dyDescent="0.3">
      <c r="A7" s="8" t="s">
        <v>17</v>
      </c>
      <c r="B7" s="9">
        <v>3242</v>
      </c>
      <c r="C7" s="9" t="s">
        <v>345</v>
      </c>
      <c r="D7" s="9">
        <v>3220</v>
      </c>
      <c r="E7" s="9" t="s">
        <v>345</v>
      </c>
      <c r="F7" s="9">
        <v>3749</v>
      </c>
      <c r="G7" s="9" t="s">
        <v>345</v>
      </c>
      <c r="H7" s="9">
        <v>3937</v>
      </c>
      <c r="I7" s="9" t="s">
        <v>345</v>
      </c>
      <c r="J7" s="9">
        <v>3540</v>
      </c>
      <c r="K7" s="9" t="s">
        <v>345</v>
      </c>
      <c r="L7" s="9">
        <v>36784</v>
      </c>
      <c r="M7" s="9">
        <v>10392</v>
      </c>
      <c r="N7" s="10" t="s">
        <v>242</v>
      </c>
    </row>
    <row r="8" spans="1:14" x14ac:dyDescent="0.3">
      <c r="A8" s="6" t="s">
        <v>18</v>
      </c>
      <c r="B8" s="11">
        <v>2593</v>
      </c>
      <c r="C8" s="11" t="s">
        <v>345</v>
      </c>
      <c r="D8" s="11">
        <v>2431</v>
      </c>
      <c r="E8" s="11" t="s">
        <v>345</v>
      </c>
      <c r="F8" s="45">
        <v>2966</v>
      </c>
      <c r="G8" s="45" t="s">
        <v>345</v>
      </c>
      <c r="H8" s="11">
        <v>2975</v>
      </c>
      <c r="I8" s="11" t="s">
        <v>345</v>
      </c>
      <c r="J8" s="45">
        <v>2686</v>
      </c>
      <c r="K8" s="45" t="s">
        <v>345</v>
      </c>
      <c r="L8" s="45">
        <v>36319</v>
      </c>
      <c r="M8" s="45">
        <v>13523</v>
      </c>
      <c r="N8" s="45" t="s">
        <v>242</v>
      </c>
    </row>
    <row r="9" spans="1:14" x14ac:dyDescent="0.3">
      <c r="A9" s="8" t="s">
        <v>19</v>
      </c>
      <c r="B9" s="9">
        <v>3548</v>
      </c>
      <c r="C9" s="9" t="s">
        <v>345</v>
      </c>
      <c r="D9" s="9">
        <v>3301</v>
      </c>
      <c r="E9" s="9" t="s">
        <v>345</v>
      </c>
      <c r="F9" s="9"/>
      <c r="G9" s="9"/>
      <c r="H9" s="9"/>
      <c r="I9" s="9"/>
      <c r="J9" s="9"/>
      <c r="K9" s="9"/>
      <c r="L9" s="9">
        <v>35567</v>
      </c>
      <c r="M9" s="9">
        <v>0</v>
      </c>
      <c r="N9" s="10" t="s">
        <v>292</v>
      </c>
    </row>
    <row r="10" spans="1:14" x14ac:dyDescent="0.3">
      <c r="A10" s="6" t="s">
        <v>20</v>
      </c>
      <c r="B10" s="11">
        <v>315</v>
      </c>
      <c r="C10" s="11" t="s">
        <v>346</v>
      </c>
      <c r="D10" s="11">
        <v>301</v>
      </c>
      <c r="E10" s="11" t="s">
        <v>346</v>
      </c>
      <c r="F10" s="11">
        <v>3413</v>
      </c>
      <c r="G10" s="11" t="s">
        <v>345</v>
      </c>
      <c r="H10" s="11">
        <v>3194</v>
      </c>
      <c r="I10" s="11" t="s">
        <v>345</v>
      </c>
      <c r="J10" s="11">
        <v>3079</v>
      </c>
      <c r="K10" s="11" t="s">
        <v>345</v>
      </c>
      <c r="L10" s="11">
        <v>33835</v>
      </c>
      <c r="M10" s="11">
        <v>10990</v>
      </c>
      <c r="N10" s="12" t="s">
        <v>242</v>
      </c>
    </row>
    <row r="11" spans="1:14" x14ac:dyDescent="0.3">
      <c r="A11" s="8" t="s">
        <v>21</v>
      </c>
      <c r="B11" s="9">
        <v>2786</v>
      </c>
      <c r="C11" s="9" t="s">
        <v>345</v>
      </c>
      <c r="D11" s="9">
        <v>2729</v>
      </c>
      <c r="E11" s="9" t="s">
        <v>345</v>
      </c>
      <c r="F11" s="9">
        <v>2845</v>
      </c>
      <c r="G11" s="9" t="s">
        <v>345</v>
      </c>
      <c r="H11" s="9">
        <v>2873</v>
      </c>
      <c r="I11" s="9" t="s">
        <v>345</v>
      </c>
      <c r="J11" s="9">
        <v>2749</v>
      </c>
      <c r="K11" s="9" t="s">
        <v>345</v>
      </c>
      <c r="L11" s="9">
        <v>33413</v>
      </c>
      <c r="M11" s="9">
        <v>12155</v>
      </c>
      <c r="N11" s="10" t="s">
        <v>242</v>
      </c>
    </row>
    <row r="12" spans="1:14" x14ac:dyDescent="0.3">
      <c r="A12" s="6" t="s">
        <v>22</v>
      </c>
      <c r="B12" s="45">
        <v>2321</v>
      </c>
      <c r="C12" s="45" t="s">
        <v>345</v>
      </c>
      <c r="D12" s="11">
        <v>2597</v>
      </c>
      <c r="E12" s="11" t="s">
        <v>345</v>
      </c>
      <c r="F12" s="11">
        <v>3042</v>
      </c>
      <c r="G12" s="11" t="s">
        <v>345</v>
      </c>
      <c r="H12" s="11">
        <v>3340</v>
      </c>
      <c r="I12" s="11" t="s">
        <v>345</v>
      </c>
      <c r="J12" s="46">
        <v>3349</v>
      </c>
      <c r="K12" s="46" t="s">
        <v>345</v>
      </c>
      <c r="L12" s="46">
        <v>29303</v>
      </c>
      <c r="M12" s="46">
        <v>8749</v>
      </c>
      <c r="N12" s="46" t="s">
        <v>242</v>
      </c>
    </row>
    <row r="13" spans="1:14" x14ac:dyDescent="0.3">
      <c r="A13" s="8" t="s">
        <v>23</v>
      </c>
      <c r="B13" s="9"/>
      <c r="C13" s="9"/>
      <c r="D13" s="9">
        <v>2225</v>
      </c>
      <c r="E13" s="9" t="s">
        <v>345</v>
      </c>
      <c r="F13" s="9">
        <v>2780</v>
      </c>
      <c r="G13" s="9" t="s">
        <v>345</v>
      </c>
      <c r="H13" s="9">
        <v>2746</v>
      </c>
      <c r="I13" s="9" t="s">
        <v>345</v>
      </c>
      <c r="J13" s="9"/>
      <c r="K13" s="9"/>
      <c r="L13" s="9">
        <v>29244</v>
      </c>
      <c r="M13" s="9">
        <v>0</v>
      </c>
      <c r="N13" s="10" t="s">
        <v>292</v>
      </c>
    </row>
    <row r="14" spans="1:14" x14ac:dyDescent="0.3">
      <c r="A14" s="6" t="s">
        <v>24</v>
      </c>
      <c r="B14" s="11">
        <v>1934</v>
      </c>
      <c r="C14" s="11" t="s">
        <v>345</v>
      </c>
      <c r="D14" s="11">
        <v>2007</v>
      </c>
      <c r="E14" s="11" t="s">
        <v>345</v>
      </c>
      <c r="F14" s="11">
        <v>1960</v>
      </c>
      <c r="G14" s="11" t="s">
        <v>345</v>
      </c>
      <c r="H14" s="11">
        <v>1860</v>
      </c>
      <c r="I14" s="11" t="s">
        <v>345</v>
      </c>
      <c r="J14" s="11">
        <v>1567</v>
      </c>
      <c r="K14" s="11" t="s">
        <v>345</v>
      </c>
      <c r="L14" s="11">
        <v>23687</v>
      </c>
      <c r="M14" s="11">
        <v>15119</v>
      </c>
      <c r="N14" s="12" t="s">
        <v>242</v>
      </c>
    </row>
    <row r="15" spans="1:14" x14ac:dyDescent="0.3">
      <c r="A15" s="8" t="s">
        <v>25</v>
      </c>
      <c r="B15" s="9">
        <v>2670</v>
      </c>
      <c r="C15" s="9" t="s">
        <v>345</v>
      </c>
      <c r="D15" s="44">
        <v>2869</v>
      </c>
      <c r="E15" s="44" t="s">
        <v>345</v>
      </c>
      <c r="F15" s="44">
        <v>3743</v>
      </c>
      <c r="G15" s="44" t="s">
        <v>345</v>
      </c>
      <c r="H15" s="44">
        <v>3877</v>
      </c>
      <c r="I15" s="44" t="s">
        <v>345</v>
      </c>
      <c r="J15" s="44">
        <v>3743</v>
      </c>
      <c r="K15" s="44" t="s">
        <v>345</v>
      </c>
      <c r="L15" s="44">
        <v>21894</v>
      </c>
      <c r="M15" s="44">
        <v>5850</v>
      </c>
      <c r="N15" s="44" t="s">
        <v>242</v>
      </c>
    </row>
    <row r="16" spans="1:14" x14ac:dyDescent="0.3">
      <c r="A16" s="6" t="s">
        <v>26</v>
      </c>
      <c r="B16" s="11">
        <v>2207</v>
      </c>
      <c r="C16" s="11" t="s">
        <v>345</v>
      </c>
      <c r="D16" s="11">
        <v>1973</v>
      </c>
      <c r="E16" s="11" t="s">
        <v>345</v>
      </c>
      <c r="F16" s="11">
        <v>2401</v>
      </c>
      <c r="G16" s="11" t="s">
        <v>345</v>
      </c>
      <c r="H16" s="11">
        <v>2360</v>
      </c>
      <c r="I16" s="11" t="s">
        <v>345</v>
      </c>
      <c r="J16" s="46">
        <v>1775</v>
      </c>
      <c r="K16" s="46" t="s">
        <v>345</v>
      </c>
      <c r="L16" s="46">
        <v>20801</v>
      </c>
      <c r="M16" s="46">
        <v>11721</v>
      </c>
      <c r="N16" s="46" t="s">
        <v>242</v>
      </c>
    </row>
    <row r="17" spans="1:14" x14ac:dyDescent="0.3">
      <c r="A17" s="8" t="s">
        <v>27</v>
      </c>
      <c r="B17" s="9">
        <v>294</v>
      </c>
      <c r="C17" s="9" t="s">
        <v>346</v>
      </c>
      <c r="D17" s="9">
        <v>299</v>
      </c>
      <c r="E17" s="9" t="s">
        <v>346</v>
      </c>
      <c r="F17" s="9">
        <v>313</v>
      </c>
      <c r="G17" s="9" t="s">
        <v>346</v>
      </c>
      <c r="H17" s="9">
        <v>383</v>
      </c>
      <c r="I17" s="9" t="s">
        <v>346</v>
      </c>
      <c r="J17" s="9">
        <v>255</v>
      </c>
      <c r="K17" s="9" t="s">
        <v>346</v>
      </c>
      <c r="L17" s="9">
        <v>18060</v>
      </c>
      <c r="M17" s="9">
        <v>70761</v>
      </c>
      <c r="N17" s="10" t="s">
        <v>297</v>
      </c>
    </row>
    <row r="18" spans="1:14" x14ac:dyDescent="0.3">
      <c r="A18" s="6" t="s">
        <v>28</v>
      </c>
      <c r="B18" s="11">
        <v>3723</v>
      </c>
      <c r="C18" s="11" t="s">
        <v>345</v>
      </c>
      <c r="D18" s="11">
        <v>3159</v>
      </c>
      <c r="E18" s="11" t="s">
        <v>345</v>
      </c>
      <c r="F18" s="11"/>
      <c r="G18" s="11"/>
      <c r="H18" s="11">
        <v>2233</v>
      </c>
      <c r="I18" s="11" t="s">
        <v>345</v>
      </c>
      <c r="J18" s="46">
        <v>2611</v>
      </c>
      <c r="K18" s="46" t="s">
        <v>345</v>
      </c>
      <c r="L18" s="46">
        <v>18047</v>
      </c>
      <c r="M18" s="46">
        <v>6911</v>
      </c>
      <c r="N18" s="46" t="s">
        <v>242</v>
      </c>
    </row>
    <row r="19" spans="1:14" x14ac:dyDescent="0.3">
      <c r="A19" s="8" t="s">
        <v>29</v>
      </c>
      <c r="B19" s="9">
        <v>2057</v>
      </c>
      <c r="C19" s="9" t="s">
        <v>345</v>
      </c>
      <c r="D19" s="9">
        <v>1735</v>
      </c>
      <c r="E19" s="9" t="s">
        <v>345</v>
      </c>
      <c r="F19" s="44">
        <v>2263</v>
      </c>
      <c r="G19" s="44" t="s">
        <v>345</v>
      </c>
      <c r="H19" s="13">
        <v>3417</v>
      </c>
      <c r="I19" s="13" t="s">
        <v>345</v>
      </c>
      <c r="J19" s="9"/>
      <c r="K19" s="9"/>
      <c r="L19" s="13">
        <v>15888</v>
      </c>
      <c r="M19" s="13">
        <v>0</v>
      </c>
      <c r="N19" s="13" t="s">
        <v>292</v>
      </c>
    </row>
    <row r="20" spans="1:14" x14ac:dyDescent="0.3">
      <c r="A20" s="6" t="s">
        <v>30</v>
      </c>
      <c r="B20" s="11">
        <v>3316</v>
      </c>
      <c r="C20" s="11" t="s">
        <v>345</v>
      </c>
      <c r="D20" s="11">
        <v>2640</v>
      </c>
      <c r="E20" s="11" t="s">
        <v>345</v>
      </c>
      <c r="F20" s="11">
        <v>3141</v>
      </c>
      <c r="G20" s="11" t="s">
        <v>345</v>
      </c>
      <c r="H20" s="11">
        <v>3066</v>
      </c>
      <c r="I20" s="11" t="s">
        <v>345</v>
      </c>
      <c r="J20" s="46">
        <v>2890</v>
      </c>
      <c r="K20" s="46" t="s">
        <v>345</v>
      </c>
      <c r="L20" s="46">
        <v>15500</v>
      </c>
      <c r="M20" s="46">
        <v>5364</v>
      </c>
      <c r="N20" s="46" t="s">
        <v>242</v>
      </c>
    </row>
    <row r="21" spans="1:14" x14ac:dyDescent="0.3">
      <c r="A21" s="8" t="s">
        <v>31</v>
      </c>
      <c r="B21" s="9">
        <v>3462</v>
      </c>
      <c r="C21" s="9" t="s">
        <v>345</v>
      </c>
      <c r="D21" s="9">
        <v>3205</v>
      </c>
      <c r="E21" s="9" t="s">
        <v>345</v>
      </c>
      <c r="F21" s="9">
        <v>3730</v>
      </c>
      <c r="G21" s="9" t="s">
        <v>345</v>
      </c>
      <c r="H21" s="9">
        <v>3749</v>
      </c>
      <c r="I21" s="9" t="s">
        <v>345</v>
      </c>
      <c r="J21" s="9">
        <v>2965</v>
      </c>
      <c r="K21" s="9" t="s">
        <v>345</v>
      </c>
      <c r="L21" s="9">
        <v>14430</v>
      </c>
      <c r="M21" s="9">
        <v>4867</v>
      </c>
      <c r="N21" s="10" t="s">
        <v>242</v>
      </c>
    </row>
    <row r="22" spans="1:14" x14ac:dyDescent="0.3">
      <c r="A22" s="6" t="s">
        <v>32</v>
      </c>
      <c r="B22" s="11">
        <v>1681</v>
      </c>
      <c r="C22" s="11" t="s">
        <v>345</v>
      </c>
      <c r="D22" s="11">
        <v>1526</v>
      </c>
      <c r="E22" s="11" t="s">
        <v>345</v>
      </c>
      <c r="F22" s="11">
        <v>1777</v>
      </c>
      <c r="G22" s="11" t="s">
        <v>345</v>
      </c>
      <c r="H22" s="11">
        <v>1762</v>
      </c>
      <c r="I22" s="11" t="s">
        <v>345</v>
      </c>
      <c r="J22" s="11">
        <v>1536</v>
      </c>
      <c r="K22" s="11" t="s">
        <v>345</v>
      </c>
      <c r="L22" s="11">
        <v>14314</v>
      </c>
      <c r="M22" s="11">
        <v>9322</v>
      </c>
      <c r="N22" s="12" t="s">
        <v>242</v>
      </c>
    </row>
    <row r="23" spans="1:14" x14ac:dyDescent="0.3">
      <c r="A23" s="8" t="s">
        <v>33</v>
      </c>
      <c r="B23" s="9">
        <v>2141</v>
      </c>
      <c r="C23" s="9" t="s">
        <v>345</v>
      </c>
      <c r="D23" s="9">
        <v>2037</v>
      </c>
      <c r="E23" s="9" t="s">
        <v>345</v>
      </c>
      <c r="F23" s="9">
        <v>2110</v>
      </c>
      <c r="G23" s="9" t="s">
        <v>345</v>
      </c>
      <c r="H23" s="9">
        <v>2249</v>
      </c>
      <c r="I23" s="9" t="s">
        <v>345</v>
      </c>
      <c r="J23" s="9">
        <v>2349</v>
      </c>
      <c r="K23" s="9" t="s">
        <v>345</v>
      </c>
      <c r="L23" s="9">
        <v>14022</v>
      </c>
      <c r="M23" s="9">
        <v>5969</v>
      </c>
      <c r="N23" s="10" t="s">
        <v>242</v>
      </c>
    </row>
    <row r="24" spans="1:14" x14ac:dyDescent="0.3">
      <c r="A24" s="6" t="s">
        <v>34</v>
      </c>
      <c r="B24" s="45">
        <v>2640</v>
      </c>
      <c r="C24" s="45" t="s">
        <v>345</v>
      </c>
      <c r="D24" s="45">
        <v>2593</v>
      </c>
      <c r="E24" s="45" t="s">
        <v>345</v>
      </c>
      <c r="F24" s="45">
        <v>3047</v>
      </c>
      <c r="G24" s="45" t="s">
        <v>345</v>
      </c>
      <c r="H24" s="45">
        <v>3289</v>
      </c>
      <c r="I24" s="45" t="s">
        <v>345</v>
      </c>
      <c r="J24" s="45">
        <v>2610</v>
      </c>
      <c r="K24" s="45" t="s">
        <v>345</v>
      </c>
      <c r="L24" s="45">
        <v>13423</v>
      </c>
      <c r="M24" s="45">
        <v>5142</v>
      </c>
      <c r="N24" s="45" t="s">
        <v>242</v>
      </c>
    </row>
    <row r="25" spans="1:14" x14ac:dyDescent="0.3">
      <c r="A25" s="8" t="s">
        <v>35</v>
      </c>
      <c r="B25" s="47">
        <v>2640</v>
      </c>
      <c r="C25" s="47" t="s">
        <v>345</v>
      </c>
      <c r="D25" s="47">
        <v>2593</v>
      </c>
      <c r="E25" s="47" t="s">
        <v>345</v>
      </c>
      <c r="F25" s="47">
        <v>3047</v>
      </c>
      <c r="G25" s="47" t="s">
        <v>345</v>
      </c>
      <c r="H25" s="47">
        <v>3289</v>
      </c>
      <c r="I25" s="47" t="s">
        <v>345</v>
      </c>
      <c r="J25" s="47">
        <v>2610</v>
      </c>
      <c r="K25" s="47" t="s">
        <v>345</v>
      </c>
      <c r="L25" s="47">
        <v>13274</v>
      </c>
      <c r="M25" s="47">
        <v>5085</v>
      </c>
      <c r="N25" s="47" t="s">
        <v>242</v>
      </c>
    </row>
    <row r="26" spans="1:14" x14ac:dyDescent="0.3">
      <c r="A26" s="6" t="s">
        <v>36</v>
      </c>
      <c r="B26" s="45">
        <v>2553</v>
      </c>
      <c r="C26" s="45" t="s">
        <v>345</v>
      </c>
      <c r="D26" s="45">
        <v>2631</v>
      </c>
      <c r="E26" s="45" t="s">
        <v>345</v>
      </c>
      <c r="F26" s="45">
        <v>3047</v>
      </c>
      <c r="G26" s="45" t="s">
        <v>345</v>
      </c>
      <c r="H26" s="11">
        <v>3288</v>
      </c>
      <c r="I26" s="11" t="s">
        <v>345</v>
      </c>
      <c r="J26" s="11">
        <v>2610</v>
      </c>
      <c r="K26" s="11" t="s">
        <v>345</v>
      </c>
      <c r="L26" s="11">
        <v>11884</v>
      </c>
      <c r="M26" s="11">
        <v>4553</v>
      </c>
      <c r="N26" s="12" t="s">
        <v>242</v>
      </c>
    </row>
    <row r="27" spans="1:14" x14ac:dyDescent="0.3">
      <c r="A27" s="8" t="s">
        <v>37</v>
      </c>
      <c r="B27" s="9">
        <v>2177</v>
      </c>
      <c r="C27" s="9" t="s">
        <v>345</v>
      </c>
      <c r="D27" s="9">
        <v>2034</v>
      </c>
      <c r="E27" s="9" t="s">
        <v>345</v>
      </c>
      <c r="F27" s="9">
        <v>2497</v>
      </c>
      <c r="G27" s="9" t="s">
        <v>345</v>
      </c>
      <c r="H27" s="9">
        <v>2612</v>
      </c>
      <c r="I27" s="9" t="s">
        <v>345</v>
      </c>
      <c r="J27" s="9">
        <v>2748</v>
      </c>
      <c r="K27" s="9" t="s">
        <v>345</v>
      </c>
      <c r="L27" s="9">
        <v>11132</v>
      </c>
      <c r="M27" s="9">
        <v>4051</v>
      </c>
      <c r="N27" s="10" t="s">
        <v>242</v>
      </c>
    </row>
    <row r="28" spans="1:14" x14ac:dyDescent="0.3">
      <c r="A28" s="6" t="s">
        <v>38</v>
      </c>
      <c r="B28" s="11">
        <v>2492</v>
      </c>
      <c r="C28" s="11" t="s">
        <v>345</v>
      </c>
      <c r="D28" s="11">
        <v>2360</v>
      </c>
      <c r="E28" s="11" t="s">
        <v>345</v>
      </c>
      <c r="F28" s="11">
        <v>3156</v>
      </c>
      <c r="G28" s="11" t="s">
        <v>345</v>
      </c>
      <c r="H28" s="11">
        <v>2884</v>
      </c>
      <c r="I28" s="11" t="s">
        <v>345</v>
      </c>
      <c r="J28" s="11">
        <v>2245</v>
      </c>
      <c r="K28" s="11" t="s">
        <v>345</v>
      </c>
      <c r="L28" s="11">
        <v>10843</v>
      </c>
      <c r="M28" s="11">
        <v>4829</v>
      </c>
      <c r="N28" s="12" t="s">
        <v>242</v>
      </c>
    </row>
    <row r="29" spans="1:14" x14ac:dyDescent="0.3">
      <c r="A29" s="8" t="s">
        <v>39</v>
      </c>
      <c r="B29" s="47">
        <v>2681</v>
      </c>
      <c r="C29" s="47" t="s">
        <v>345</v>
      </c>
      <c r="D29" s="47">
        <v>3115</v>
      </c>
      <c r="E29" s="47" t="s">
        <v>345</v>
      </c>
      <c r="F29" s="47">
        <v>3223</v>
      </c>
      <c r="G29" s="47" t="s">
        <v>345</v>
      </c>
      <c r="H29" s="47">
        <v>3099</v>
      </c>
      <c r="I29" s="47" t="s">
        <v>345</v>
      </c>
      <c r="J29" s="47">
        <v>2657</v>
      </c>
      <c r="K29" s="47" t="s">
        <v>345</v>
      </c>
      <c r="L29" s="47">
        <v>9112</v>
      </c>
      <c r="M29" s="47">
        <v>3430</v>
      </c>
      <c r="N29" s="47" t="s">
        <v>242</v>
      </c>
    </row>
    <row r="30" spans="1:14" x14ac:dyDescent="0.3">
      <c r="A30" s="6" t="s">
        <v>40</v>
      </c>
      <c r="B30" s="11">
        <v>2507</v>
      </c>
      <c r="C30" s="11" t="s">
        <v>345</v>
      </c>
      <c r="D30" s="11">
        <v>2446</v>
      </c>
      <c r="E30" s="11" t="s">
        <v>345</v>
      </c>
      <c r="F30" s="11">
        <v>2977</v>
      </c>
      <c r="G30" s="11" t="s">
        <v>345</v>
      </c>
      <c r="H30" s="11">
        <v>2843</v>
      </c>
      <c r="I30" s="11" t="s">
        <v>345</v>
      </c>
      <c r="J30" s="11">
        <v>2617</v>
      </c>
      <c r="K30" s="11" t="s">
        <v>345</v>
      </c>
      <c r="L30" s="11">
        <v>8932</v>
      </c>
      <c r="M30" s="11">
        <v>3413</v>
      </c>
      <c r="N30" s="12" t="s">
        <v>242</v>
      </c>
    </row>
    <row r="31" spans="1:14" x14ac:dyDescent="0.3">
      <c r="A31" s="8" t="s">
        <v>41</v>
      </c>
      <c r="B31" s="9">
        <v>2991</v>
      </c>
      <c r="C31" s="9" t="s">
        <v>345</v>
      </c>
      <c r="D31" s="9">
        <v>2844</v>
      </c>
      <c r="E31" s="9" t="s">
        <v>345</v>
      </c>
      <c r="F31" s="9">
        <v>3259</v>
      </c>
      <c r="G31" s="9" t="s">
        <v>345</v>
      </c>
      <c r="H31" s="9">
        <v>3158</v>
      </c>
      <c r="I31" s="9" t="s">
        <v>345</v>
      </c>
      <c r="J31" s="9">
        <v>3033</v>
      </c>
      <c r="K31" s="9" t="s">
        <v>345</v>
      </c>
      <c r="L31" s="9">
        <v>8358</v>
      </c>
      <c r="M31" s="9">
        <v>2756</v>
      </c>
      <c r="N31" s="10" t="s">
        <v>242</v>
      </c>
    </row>
    <row r="32" spans="1:14" x14ac:dyDescent="0.3">
      <c r="A32" s="6" t="s">
        <v>42</v>
      </c>
      <c r="B32" s="11">
        <v>3053</v>
      </c>
      <c r="C32" s="11" t="s">
        <v>345</v>
      </c>
      <c r="D32" s="11">
        <v>2820</v>
      </c>
      <c r="E32" s="11" t="s">
        <v>345</v>
      </c>
      <c r="F32" s="11">
        <v>2475</v>
      </c>
      <c r="G32" s="11" t="s">
        <v>345</v>
      </c>
      <c r="H32" s="11">
        <v>2999</v>
      </c>
      <c r="I32" s="11" t="s">
        <v>345</v>
      </c>
      <c r="J32" s="11">
        <v>2236</v>
      </c>
      <c r="K32" s="11" t="s">
        <v>345</v>
      </c>
      <c r="L32" s="11">
        <v>8144</v>
      </c>
      <c r="M32" s="11">
        <v>3643</v>
      </c>
      <c r="N32" s="12" t="s">
        <v>242</v>
      </c>
    </row>
    <row r="33" spans="1:14" x14ac:dyDescent="0.3">
      <c r="A33" s="8" t="s">
        <v>43</v>
      </c>
      <c r="B33" s="9">
        <v>2268</v>
      </c>
      <c r="C33" s="9" t="s">
        <v>345</v>
      </c>
      <c r="D33" s="9">
        <v>1966</v>
      </c>
      <c r="E33" s="9" t="s">
        <v>345</v>
      </c>
      <c r="F33" s="9">
        <v>2083</v>
      </c>
      <c r="G33" s="9" t="s">
        <v>345</v>
      </c>
      <c r="H33" s="9"/>
      <c r="I33" s="9"/>
      <c r="J33" s="9">
        <v>2388</v>
      </c>
      <c r="K33" s="9" t="s">
        <v>345</v>
      </c>
      <c r="L33" s="9">
        <v>8055</v>
      </c>
      <c r="M33" s="9">
        <v>3373</v>
      </c>
      <c r="N33" s="10" t="s">
        <v>242</v>
      </c>
    </row>
    <row r="34" spans="1:14" x14ac:dyDescent="0.3">
      <c r="A34" s="6" t="s">
        <v>44</v>
      </c>
      <c r="B34" s="11">
        <v>2363</v>
      </c>
      <c r="C34" s="11" t="s">
        <v>345</v>
      </c>
      <c r="D34" s="11">
        <v>2481</v>
      </c>
      <c r="E34" s="11" t="s">
        <v>345</v>
      </c>
      <c r="F34" s="11">
        <v>2781</v>
      </c>
      <c r="G34" s="11" t="s">
        <v>345</v>
      </c>
      <c r="H34" s="11">
        <v>2823</v>
      </c>
      <c r="I34" s="11" t="s">
        <v>345</v>
      </c>
      <c r="J34" s="11">
        <v>2609</v>
      </c>
      <c r="K34" s="11" t="s">
        <v>345</v>
      </c>
      <c r="L34" s="11">
        <v>7889</v>
      </c>
      <c r="M34" s="11">
        <v>3024</v>
      </c>
      <c r="N34" s="12" t="s">
        <v>242</v>
      </c>
    </row>
    <row r="35" spans="1:14" x14ac:dyDescent="0.3">
      <c r="A35" s="8" t="s">
        <v>45</v>
      </c>
      <c r="B35" s="9">
        <v>3039</v>
      </c>
      <c r="C35" s="9" t="s">
        <v>345</v>
      </c>
      <c r="D35" s="9">
        <v>2863</v>
      </c>
      <c r="E35" s="9" t="s">
        <v>345</v>
      </c>
      <c r="F35" s="9">
        <v>3163</v>
      </c>
      <c r="G35" s="9" t="s">
        <v>345</v>
      </c>
      <c r="H35" s="9">
        <v>3710</v>
      </c>
      <c r="I35" s="9" t="s">
        <v>345</v>
      </c>
      <c r="J35" s="9">
        <v>3144</v>
      </c>
      <c r="K35" s="9" t="s">
        <v>345</v>
      </c>
      <c r="L35" s="9">
        <v>7694</v>
      </c>
      <c r="M35" s="9">
        <v>2447</v>
      </c>
      <c r="N35" s="10" t="s">
        <v>242</v>
      </c>
    </row>
    <row r="36" spans="1:14" x14ac:dyDescent="0.3">
      <c r="A36" s="6" t="s">
        <v>46</v>
      </c>
      <c r="B36" s="11">
        <v>3834</v>
      </c>
      <c r="C36" s="11" t="s">
        <v>345</v>
      </c>
      <c r="D36" s="11">
        <v>3956</v>
      </c>
      <c r="E36" s="11" t="s">
        <v>345</v>
      </c>
      <c r="F36" s="11">
        <v>4744</v>
      </c>
      <c r="G36" s="11" t="s">
        <v>345</v>
      </c>
      <c r="H36" s="11">
        <v>4523</v>
      </c>
      <c r="I36" s="11" t="s">
        <v>345</v>
      </c>
      <c r="J36" s="11">
        <v>4339</v>
      </c>
      <c r="K36" s="11" t="s">
        <v>345</v>
      </c>
      <c r="L36" s="11">
        <v>6635</v>
      </c>
      <c r="M36" s="11">
        <v>1529</v>
      </c>
      <c r="N36" s="12" t="s">
        <v>242</v>
      </c>
    </row>
    <row r="37" spans="1:14" x14ac:dyDescent="0.3">
      <c r="A37" s="8" t="s">
        <v>47</v>
      </c>
      <c r="B37" s="9">
        <v>3102</v>
      </c>
      <c r="C37" s="9" t="s">
        <v>345</v>
      </c>
      <c r="D37" s="9">
        <v>2939</v>
      </c>
      <c r="E37" s="9" t="s">
        <v>345</v>
      </c>
      <c r="F37" s="9">
        <v>2706</v>
      </c>
      <c r="G37" s="9" t="s">
        <v>345</v>
      </c>
      <c r="H37" s="9">
        <v>2698</v>
      </c>
      <c r="I37" s="9" t="s">
        <v>345</v>
      </c>
      <c r="J37" s="9">
        <v>2980</v>
      </c>
      <c r="K37" s="9" t="s">
        <v>345</v>
      </c>
      <c r="L37" s="9">
        <v>6549</v>
      </c>
      <c r="M37" s="9">
        <v>2198</v>
      </c>
      <c r="N37" s="10" t="s">
        <v>242</v>
      </c>
    </row>
    <row r="38" spans="1:14" x14ac:dyDescent="0.3">
      <c r="A38" s="6" t="s">
        <v>48</v>
      </c>
      <c r="B38" s="45">
        <v>2640</v>
      </c>
      <c r="C38" s="45" t="s">
        <v>345</v>
      </c>
      <c r="D38" s="45">
        <v>2631</v>
      </c>
      <c r="E38" s="45" t="s">
        <v>345</v>
      </c>
      <c r="F38" s="45">
        <v>3040</v>
      </c>
      <c r="G38" s="45" t="s">
        <v>345</v>
      </c>
      <c r="H38" s="45">
        <v>3098</v>
      </c>
      <c r="I38" s="45" t="s">
        <v>345</v>
      </c>
      <c r="J38" s="11"/>
      <c r="K38" s="11" t="s">
        <v>345</v>
      </c>
      <c r="L38" s="11">
        <v>6353</v>
      </c>
      <c r="M38" s="11">
        <v>0</v>
      </c>
      <c r="N38" s="12" t="s">
        <v>242</v>
      </c>
    </row>
    <row r="39" spans="1:14" x14ac:dyDescent="0.3">
      <c r="A39" s="8" t="s">
        <v>49</v>
      </c>
      <c r="B39" s="9">
        <v>2779</v>
      </c>
      <c r="C39" s="9" t="s">
        <v>345</v>
      </c>
      <c r="D39" s="9">
        <v>2135</v>
      </c>
      <c r="E39" s="9" t="s">
        <v>345</v>
      </c>
      <c r="F39" s="9">
        <v>2844</v>
      </c>
      <c r="G39" s="9" t="s">
        <v>345</v>
      </c>
      <c r="H39" s="9">
        <v>3156</v>
      </c>
      <c r="I39" s="9" t="s">
        <v>345</v>
      </c>
      <c r="J39" s="9">
        <v>2638</v>
      </c>
      <c r="K39" s="9" t="s">
        <v>345</v>
      </c>
      <c r="L39" s="9">
        <v>5963</v>
      </c>
      <c r="M39" s="9">
        <v>2260</v>
      </c>
      <c r="N39" s="10" t="s">
        <v>242</v>
      </c>
    </row>
    <row r="40" spans="1:14" x14ac:dyDescent="0.3">
      <c r="A40" s="6" t="s">
        <v>50</v>
      </c>
      <c r="B40" s="45">
        <v>5593</v>
      </c>
      <c r="C40" s="45" t="s">
        <v>345</v>
      </c>
      <c r="D40" s="45">
        <v>4909</v>
      </c>
      <c r="E40" s="45" t="s">
        <v>345</v>
      </c>
      <c r="F40" s="45">
        <v>5714</v>
      </c>
      <c r="G40" s="45" t="s">
        <v>345</v>
      </c>
      <c r="H40" s="45">
        <v>4739</v>
      </c>
      <c r="I40" s="45" t="s">
        <v>345</v>
      </c>
      <c r="J40" s="45">
        <v>4417</v>
      </c>
      <c r="K40" s="45" t="s">
        <v>345</v>
      </c>
      <c r="L40" s="45">
        <v>5844</v>
      </c>
      <c r="M40" s="45">
        <v>1323</v>
      </c>
      <c r="N40" s="45" t="s">
        <v>242</v>
      </c>
    </row>
    <row r="41" spans="1:14" x14ac:dyDescent="0.3">
      <c r="A41" s="8" t="s">
        <v>51</v>
      </c>
      <c r="B41" s="44">
        <v>3474</v>
      </c>
      <c r="C41" s="44" t="s">
        <v>345</v>
      </c>
      <c r="D41" s="47">
        <v>5425</v>
      </c>
      <c r="E41" s="47" t="s">
        <v>345</v>
      </c>
      <c r="F41" s="47">
        <v>5783</v>
      </c>
      <c r="G41" s="47" t="s">
        <v>345</v>
      </c>
      <c r="H41" s="44">
        <v>6593</v>
      </c>
      <c r="I41" s="44" t="s">
        <v>345</v>
      </c>
      <c r="J41" s="47">
        <v>5936</v>
      </c>
      <c r="K41" s="47" t="s">
        <v>345</v>
      </c>
      <c r="L41" s="47">
        <v>5811</v>
      </c>
      <c r="M41" s="47">
        <v>979</v>
      </c>
      <c r="N41" s="47" t="s">
        <v>242</v>
      </c>
    </row>
    <row r="42" spans="1:14" x14ac:dyDescent="0.3">
      <c r="A42" s="6" t="s">
        <v>53</v>
      </c>
      <c r="B42" s="14">
        <v>3422</v>
      </c>
      <c r="C42" s="14" t="s">
        <v>345</v>
      </c>
      <c r="D42" s="11"/>
      <c r="E42" s="11"/>
      <c r="F42" s="14">
        <v>1704</v>
      </c>
      <c r="G42" s="14" t="s">
        <v>345</v>
      </c>
      <c r="H42" s="14">
        <v>2346</v>
      </c>
      <c r="I42" s="14" t="s">
        <v>345</v>
      </c>
      <c r="J42" s="14">
        <v>3721</v>
      </c>
      <c r="K42" s="14" t="s">
        <v>345</v>
      </c>
      <c r="L42" s="14">
        <v>5560</v>
      </c>
      <c r="M42" s="14">
        <v>1494</v>
      </c>
      <c r="N42" s="14" t="s">
        <v>242</v>
      </c>
    </row>
    <row r="43" spans="1:14" x14ac:dyDescent="0.3">
      <c r="A43" s="8" t="s">
        <v>54</v>
      </c>
      <c r="B43" s="9">
        <v>2190</v>
      </c>
      <c r="C43" s="9" t="s">
        <v>345</v>
      </c>
      <c r="D43" s="9">
        <v>1807</v>
      </c>
      <c r="E43" s="9" t="s">
        <v>345</v>
      </c>
      <c r="F43" s="9">
        <v>2166</v>
      </c>
      <c r="G43" s="9" t="s">
        <v>345</v>
      </c>
      <c r="H43" s="9">
        <v>2015</v>
      </c>
      <c r="I43" s="9" t="s">
        <v>345</v>
      </c>
      <c r="J43" s="9">
        <v>2707</v>
      </c>
      <c r="K43" s="9" t="s">
        <v>345</v>
      </c>
      <c r="L43" s="9">
        <v>5367</v>
      </c>
      <c r="M43" s="9">
        <v>1983</v>
      </c>
      <c r="N43" s="10" t="s">
        <v>242</v>
      </c>
    </row>
    <row r="44" spans="1:14" x14ac:dyDescent="0.3">
      <c r="A44" s="6" t="s">
        <v>55</v>
      </c>
      <c r="B44" s="45">
        <v>3532</v>
      </c>
      <c r="C44" s="45" t="s">
        <v>345</v>
      </c>
      <c r="D44" s="11">
        <v>3370</v>
      </c>
      <c r="E44" s="11" t="s">
        <v>345</v>
      </c>
      <c r="F44" s="11">
        <v>3616</v>
      </c>
      <c r="G44" s="11" t="s">
        <v>345</v>
      </c>
      <c r="H44" s="45">
        <v>4293</v>
      </c>
      <c r="I44" s="45" t="s">
        <v>345</v>
      </c>
      <c r="J44" s="45">
        <v>3608</v>
      </c>
      <c r="K44" s="45" t="s">
        <v>345</v>
      </c>
      <c r="L44" s="45">
        <v>4976</v>
      </c>
      <c r="M44" s="45">
        <v>1379</v>
      </c>
      <c r="N44" s="45" t="s">
        <v>242</v>
      </c>
    </row>
    <row r="45" spans="1:14" x14ac:dyDescent="0.3">
      <c r="A45" s="8" t="s">
        <v>56</v>
      </c>
      <c r="B45" s="9">
        <v>2708</v>
      </c>
      <c r="C45" s="9" t="s">
        <v>345</v>
      </c>
      <c r="D45" s="9">
        <v>2365</v>
      </c>
      <c r="E45" s="9" t="s">
        <v>345</v>
      </c>
      <c r="F45" s="9">
        <v>2885</v>
      </c>
      <c r="G45" s="9" t="s">
        <v>345</v>
      </c>
      <c r="H45" s="9">
        <v>3139</v>
      </c>
      <c r="I45" s="9" t="s">
        <v>345</v>
      </c>
      <c r="J45" s="9">
        <v>2236</v>
      </c>
      <c r="K45" s="9" t="s">
        <v>345</v>
      </c>
      <c r="L45" s="9">
        <v>4800</v>
      </c>
      <c r="M45" s="9">
        <v>2147</v>
      </c>
      <c r="N45" s="10" t="s">
        <v>242</v>
      </c>
    </row>
    <row r="46" spans="1:14" x14ac:dyDescent="0.3">
      <c r="A46" s="6" t="s">
        <v>57</v>
      </c>
      <c r="B46" s="14">
        <v>3795</v>
      </c>
      <c r="C46" s="14" t="s">
        <v>345</v>
      </c>
      <c r="D46" s="14">
        <v>3233</v>
      </c>
      <c r="E46" s="14" t="s">
        <v>345</v>
      </c>
      <c r="F46" s="14">
        <v>4119</v>
      </c>
      <c r="G46" s="14" t="s">
        <v>345</v>
      </c>
      <c r="H46" s="14">
        <v>3538</v>
      </c>
      <c r="I46" s="14" t="s">
        <v>345</v>
      </c>
      <c r="J46" s="11"/>
      <c r="K46" s="11"/>
      <c r="L46" s="14">
        <v>4543</v>
      </c>
      <c r="M46" s="14">
        <v>0</v>
      </c>
      <c r="N46" s="14" t="s">
        <v>292</v>
      </c>
    </row>
    <row r="47" spans="1:14" x14ac:dyDescent="0.3">
      <c r="A47" s="8" t="s">
        <v>58</v>
      </c>
      <c r="B47" s="9">
        <v>1947</v>
      </c>
      <c r="C47" s="9" t="s">
        <v>345</v>
      </c>
      <c r="D47" s="9">
        <v>1865</v>
      </c>
      <c r="E47" s="9" t="s">
        <v>345</v>
      </c>
      <c r="F47" s="9">
        <v>2289</v>
      </c>
      <c r="G47" s="9" t="s">
        <v>345</v>
      </c>
      <c r="H47" s="9">
        <v>2412</v>
      </c>
      <c r="I47" s="9" t="s">
        <v>345</v>
      </c>
      <c r="J47" s="9">
        <v>1870</v>
      </c>
      <c r="K47" s="9" t="s">
        <v>345</v>
      </c>
      <c r="L47" s="9">
        <v>4417</v>
      </c>
      <c r="M47" s="9">
        <v>2362</v>
      </c>
      <c r="N47" s="10" t="s">
        <v>242</v>
      </c>
    </row>
    <row r="48" spans="1:14" x14ac:dyDescent="0.3">
      <c r="A48" s="6" t="s">
        <v>59</v>
      </c>
      <c r="B48" s="11">
        <v>3169</v>
      </c>
      <c r="C48" s="11" t="s">
        <v>345</v>
      </c>
      <c r="D48" s="11">
        <v>3873</v>
      </c>
      <c r="E48" s="11" t="s">
        <v>345</v>
      </c>
      <c r="F48" s="11">
        <v>3685</v>
      </c>
      <c r="G48" s="11" t="s">
        <v>345</v>
      </c>
      <c r="H48" s="11">
        <v>2876</v>
      </c>
      <c r="I48" s="11" t="s">
        <v>345</v>
      </c>
      <c r="J48" s="11">
        <v>3246</v>
      </c>
      <c r="K48" s="11" t="s">
        <v>345</v>
      </c>
      <c r="L48" s="11">
        <v>4187</v>
      </c>
      <c r="M48" s="11">
        <v>1290</v>
      </c>
      <c r="N48" s="12" t="s">
        <v>242</v>
      </c>
    </row>
    <row r="49" spans="1:14" x14ac:dyDescent="0.3">
      <c r="A49" s="8" t="s">
        <v>60</v>
      </c>
      <c r="B49" s="47">
        <v>3820</v>
      </c>
      <c r="C49" s="47" t="s">
        <v>345</v>
      </c>
      <c r="D49" s="9">
        <v>12441</v>
      </c>
      <c r="E49" s="9" t="s">
        <v>345</v>
      </c>
      <c r="F49" s="9">
        <v>7360</v>
      </c>
      <c r="G49" s="9" t="s">
        <v>345</v>
      </c>
      <c r="H49" s="9">
        <v>6929</v>
      </c>
      <c r="I49" s="9" t="s">
        <v>345</v>
      </c>
      <c r="J49" s="9">
        <v>10131</v>
      </c>
      <c r="K49" s="9" t="s">
        <v>345</v>
      </c>
      <c r="L49" s="9">
        <v>4113</v>
      </c>
      <c r="M49" s="9">
        <v>406</v>
      </c>
      <c r="N49" s="10" t="s">
        <v>242</v>
      </c>
    </row>
    <row r="50" spans="1:14" x14ac:dyDescent="0.3">
      <c r="A50" s="6" t="s">
        <v>61</v>
      </c>
      <c r="B50" s="11">
        <v>2181</v>
      </c>
      <c r="C50" s="11" t="s">
        <v>345</v>
      </c>
      <c r="D50" s="11"/>
      <c r="E50" s="11"/>
      <c r="F50" s="11">
        <v>2738</v>
      </c>
      <c r="G50" s="11" t="s">
        <v>345</v>
      </c>
      <c r="H50" s="11">
        <v>2762</v>
      </c>
      <c r="I50" s="11" t="s">
        <v>345</v>
      </c>
      <c r="J50" s="11">
        <v>2086</v>
      </c>
      <c r="K50" s="11" t="s">
        <v>345</v>
      </c>
      <c r="L50" s="11">
        <v>4020</v>
      </c>
      <c r="M50" s="11">
        <v>1927</v>
      </c>
      <c r="N50" s="12" t="s">
        <v>242</v>
      </c>
    </row>
    <row r="51" spans="1:14" x14ac:dyDescent="0.3">
      <c r="A51" s="8" t="s">
        <v>62</v>
      </c>
      <c r="B51" s="9">
        <v>2817</v>
      </c>
      <c r="C51" s="9" t="s">
        <v>345</v>
      </c>
      <c r="D51" s="9">
        <v>2678</v>
      </c>
      <c r="E51" s="9" t="s">
        <v>345</v>
      </c>
      <c r="F51" s="9">
        <v>2817</v>
      </c>
      <c r="G51" s="9" t="s">
        <v>345</v>
      </c>
      <c r="H51" s="9">
        <v>2954</v>
      </c>
      <c r="I51" s="9" t="s">
        <v>345</v>
      </c>
      <c r="J51" s="9">
        <v>2676</v>
      </c>
      <c r="K51" s="9" t="s">
        <v>345</v>
      </c>
      <c r="L51" s="9">
        <v>3735</v>
      </c>
      <c r="M51" s="9">
        <v>1396</v>
      </c>
      <c r="N51" s="10" t="s">
        <v>242</v>
      </c>
    </row>
    <row r="52" spans="1:14" x14ac:dyDescent="0.3">
      <c r="A52" s="6" t="s">
        <v>63</v>
      </c>
      <c r="B52" s="11">
        <v>2823</v>
      </c>
      <c r="C52" s="11" t="s">
        <v>347</v>
      </c>
      <c r="D52" s="14">
        <v>2574</v>
      </c>
      <c r="E52" s="14" t="s">
        <v>345</v>
      </c>
      <c r="F52" s="14">
        <v>3666</v>
      </c>
      <c r="G52" s="14" t="s">
        <v>345</v>
      </c>
      <c r="H52" s="14">
        <v>3225</v>
      </c>
      <c r="I52" s="14" t="s">
        <v>345</v>
      </c>
      <c r="J52" s="11"/>
      <c r="K52" s="11"/>
      <c r="L52" s="14">
        <v>3718</v>
      </c>
      <c r="M52" s="14">
        <v>0</v>
      </c>
      <c r="N52" s="14" t="s">
        <v>292</v>
      </c>
    </row>
    <row r="53" spans="1:14" x14ac:dyDescent="0.3">
      <c r="A53" s="8" t="s">
        <v>64</v>
      </c>
      <c r="B53" s="9">
        <v>5512</v>
      </c>
      <c r="C53" s="9" t="s">
        <v>345</v>
      </c>
      <c r="D53" s="9">
        <v>4014</v>
      </c>
      <c r="E53" s="9" t="s">
        <v>345</v>
      </c>
      <c r="F53" s="9">
        <v>2521</v>
      </c>
      <c r="G53" s="9" t="s">
        <v>345</v>
      </c>
      <c r="H53" s="9">
        <v>5087</v>
      </c>
      <c r="I53" s="9" t="s">
        <v>345</v>
      </c>
      <c r="J53" s="9">
        <v>7265</v>
      </c>
      <c r="K53" s="9" t="s">
        <v>345</v>
      </c>
      <c r="L53" s="9">
        <v>3625</v>
      </c>
      <c r="M53" s="9">
        <v>499</v>
      </c>
      <c r="N53" s="10" t="s">
        <v>242</v>
      </c>
    </row>
    <row r="54" spans="1:14" x14ac:dyDescent="0.3">
      <c r="A54" s="6" t="s">
        <v>65</v>
      </c>
      <c r="B54" s="11">
        <v>2251</v>
      </c>
      <c r="C54" s="11" t="s">
        <v>345</v>
      </c>
      <c r="D54" s="11">
        <v>2393</v>
      </c>
      <c r="E54" s="11" t="s">
        <v>345</v>
      </c>
      <c r="F54" s="11">
        <v>2452</v>
      </c>
      <c r="G54" s="11" t="s">
        <v>345</v>
      </c>
      <c r="H54" s="11">
        <v>2734</v>
      </c>
      <c r="I54" s="11" t="s">
        <v>345</v>
      </c>
      <c r="J54" s="11">
        <v>2471</v>
      </c>
      <c r="K54" s="11" t="s">
        <v>345</v>
      </c>
      <c r="L54" s="11">
        <v>3618</v>
      </c>
      <c r="M54" s="11">
        <v>1464</v>
      </c>
      <c r="N54" s="12" t="s">
        <v>242</v>
      </c>
    </row>
    <row r="55" spans="1:14" x14ac:dyDescent="0.3">
      <c r="A55" s="8" t="s">
        <v>66</v>
      </c>
      <c r="B55" s="9">
        <v>2716</v>
      </c>
      <c r="C55" s="9" t="s">
        <v>345</v>
      </c>
      <c r="D55" s="9">
        <v>2313</v>
      </c>
      <c r="E55" s="9" t="s">
        <v>345</v>
      </c>
      <c r="F55" s="44">
        <v>1979</v>
      </c>
      <c r="G55" s="44" t="s">
        <v>345</v>
      </c>
      <c r="H55" s="47">
        <v>2871</v>
      </c>
      <c r="I55" s="47" t="s">
        <v>345</v>
      </c>
      <c r="J55" s="47">
        <v>1619</v>
      </c>
      <c r="K55" s="47" t="s">
        <v>345</v>
      </c>
      <c r="L55" s="47">
        <v>3569</v>
      </c>
      <c r="M55" s="47">
        <v>2205</v>
      </c>
      <c r="N55" s="47" t="s">
        <v>242</v>
      </c>
    </row>
    <row r="56" spans="1:14" x14ac:dyDescent="0.3">
      <c r="A56" s="6" t="s">
        <v>67</v>
      </c>
      <c r="B56" s="11">
        <v>4632</v>
      </c>
      <c r="C56" s="11" t="s">
        <v>345</v>
      </c>
      <c r="D56" s="11">
        <v>4417</v>
      </c>
      <c r="E56" s="11" t="s">
        <v>345</v>
      </c>
      <c r="F56" s="46">
        <v>4636</v>
      </c>
      <c r="G56" s="46" t="s">
        <v>345</v>
      </c>
      <c r="H56" s="46">
        <v>5022</v>
      </c>
      <c r="I56" s="46" t="s">
        <v>345</v>
      </c>
      <c r="J56" s="11">
        <v>5705</v>
      </c>
      <c r="K56" s="11" t="s">
        <v>345</v>
      </c>
      <c r="L56" s="11">
        <v>3497</v>
      </c>
      <c r="M56" s="11">
        <v>613</v>
      </c>
      <c r="N56" s="12" t="s">
        <v>242</v>
      </c>
    </row>
    <row r="57" spans="1:14" x14ac:dyDescent="0.3">
      <c r="A57" s="8" t="s">
        <v>68</v>
      </c>
      <c r="B57" s="9">
        <v>1998</v>
      </c>
      <c r="C57" s="9" t="s">
        <v>345</v>
      </c>
      <c r="D57" s="9">
        <v>2037</v>
      </c>
      <c r="E57" s="9" t="s">
        <v>345</v>
      </c>
      <c r="F57" s="9">
        <v>2290</v>
      </c>
      <c r="G57" s="9" t="s">
        <v>345</v>
      </c>
      <c r="H57" s="9">
        <v>2594</v>
      </c>
      <c r="I57" s="9" t="s">
        <v>345</v>
      </c>
      <c r="J57" s="9">
        <v>2167</v>
      </c>
      <c r="K57" s="9" t="s">
        <v>345</v>
      </c>
      <c r="L57" s="9">
        <v>3379</v>
      </c>
      <c r="M57" s="9">
        <v>1559</v>
      </c>
      <c r="N57" s="10" t="s">
        <v>242</v>
      </c>
    </row>
    <row r="58" spans="1:14" x14ac:dyDescent="0.3">
      <c r="A58" s="6" t="s">
        <v>69</v>
      </c>
      <c r="B58" s="11"/>
      <c r="C58" s="11"/>
      <c r="D58" s="11">
        <v>13000</v>
      </c>
      <c r="E58" s="11" t="s">
        <v>345</v>
      </c>
      <c r="F58" s="11">
        <v>169</v>
      </c>
      <c r="G58" s="11" t="s">
        <v>345</v>
      </c>
      <c r="H58" s="14">
        <v>2929</v>
      </c>
      <c r="I58" s="14" t="s">
        <v>345</v>
      </c>
      <c r="J58" s="14">
        <v>2798</v>
      </c>
      <c r="K58" s="14" t="s">
        <v>345</v>
      </c>
      <c r="L58" s="14">
        <v>3305</v>
      </c>
      <c r="M58" s="14">
        <v>1181</v>
      </c>
      <c r="N58" s="14" t="s">
        <v>242</v>
      </c>
    </row>
    <row r="59" spans="1:14" x14ac:dyDescent="0.3">
      <c r="A59" s="8" t="s">
        <v>70</v>
      </c>
      <c r="B59" s="13">
        <v>2423</v>
      </c>
      <c r="C59" s="13" t="s">
        <v>345</v>
      </c>
      <c r="D59" s="13">
        <v>2130</v>
      </c>
      <c r="E59" s="13" t="s">
        <v>345</v>
      </c>
      <c r="F59" s="13">
        <v>2861</v>
      </c>
      <c r="G59" s="13" t="s">
        <v>345</v>
      </c>
      <c r="H59" s="13">
        <v>2685</v>
      </c>
      <c r="I59" s="13" t="s">
        <v>345</v>
      </c>
      <c r="J59" s="13">
        <v>2573</v>
      </c>
      <c r="K59" s="13" t="s">
        <v>345</v>
      </c>
      <c r="L59" s="13">
        <v>3293</v>
      </c>
      <c r="M59" s="13">
        <v>1280</v>
      </c>
      <c r="N59" s="13" t="s">
        <v>242</v>
      </c>
    </row>
    <row r="60" spans="1:14" x14ac:dyDescent="0.3">
      <c r="A60" s="6" t="s">
        <v>71</v>
      </c>
      <c r="B60" s="45">
        <v>2553</v>
      </c>
      <c r="C60" s="45" t="s">
        <v>345</v>
      </c>
      <c r="D60" s="45">
        <v>2631</v>
      </c>
      <c r="E60" s="45" t="s">
        <v>345</v>
      </c>
      <c r="F60" s="45">
        <v>3046</v>
      </c>
      <c r="G60" s="45" t="s">
        <v>345</v>
      </c>
      <c r="H60" s="45">
        <v>3289</v>
      </c>
      <c r="I60" s="45" t="s">
        <v>345</v>
      </c>
      <c r="J60" s="45">
        <v>2609</v>
      </c>
      <c r="K60" s="45" t="s">
        <v>345</v>
      </c>
      <c r="L60" s="45">
        <v>3162</v>
      </c>
      <c r="M60" s="45">
        <v>1212</v>
      </c>
      <c r="N60" s="45" t="s">
        <v>242</v>
      </c>
    </row>
    <row r="61" spans="1:14" x14ac:dyDescent="0.3">
      <c r="A61" s="8" t="s">
        <v>72</v>
      </c>
      <c r="B61" s="44">
        <v>3528</v>
      </c>
      <c r="C61" s="44" t="s">
        <v>345</v>
      </c>
      <c r="D61" s="47">
        <v>3367</v>
      </c>
      <c r="E61" s="47" t="s">
        <v>345</v>
      </c>
      <c r="F61" s="47">
        <v>3496</v>
      </c>
      <c r="G61" s="47" t="s">
        <v>345</v>
      </c>
      <c r="H61" s="9">
        <v>3565</v>
      </c>
      <c r="I61" s="9" t="s">
        <v>345</v>
      </c>
      <c r="J61" s="47">
        <v>3365</v>
      </c>
      <c r="K61" s="47" t="s">
        <v>345</v>
      </c>
      <c r="L61" s="47">
        <v>3086</v>
      </c>
      <c r="M61" s="47">
        <v>917</v>
      </c>
      <c r="N61" s="47" t="s">
        <v>242</v>
      </c>
    </row>
    <row r="62" spans="1:14" x14ac:dyDescent="0.3">
      <c r="A62" s="6" t="s">
        <v>73</v>
      </c>
      <c r="B62" s="45">
        <v>3504</v>
      </c>
      <c r="C62" s="45" t="s">
        <v>345</v>
      </c>
      <c r="D62" s="45">
        <v>2948</v>
      </c>
      <c r="E62" s="45" t="s">
        <v>345</v>
      </c>
      <c r="F62" s="45">
        <v>4090</v>
      </c>
      <c r="G62" s="45" t="s">
        <v>345</v>
      </c>
      <c r="H62" s="45">
        <v>6012</v>
      </c>
      <c r="I62" s="45" t="s">
        <v>345</v>
      </c>
      <c r="J62" s="45">
        <v>3995</v>
      </c>
      <c r="K62" s="45" t="s">
        <v>345</v>
      </c>
      <c r="L62" s="45">
        <v>2956</v>
      </c>
      <c r="M62" s="45">
        <v>740</v>
      </c>
      <c r="N62" s="45" t="s">
        <v>242</v>
      </c>
    </row>
    <row r="63" spans="1:14" x14ac:dyDescent="0.3">
      <c r="A63" s="8" t="s">
        <v>74</v>
      </c>
      <c r="B63" s="9">
        <v>1860</v>
      </c>
      <c r="C63" s="9" t="s">
        <v>345</v>
      </c>
      <c r="D63" s="9">
        <v>2018</v>
      </c>
      <c r="E63" s="9" t="s">
        <v>345</v>
      </c>
      <c r="F63" s="9">
        <v>2671</v>
      </c>
      <c r="G63" s="9" t="s">
        <v>345</v>
      </c>
      <c r="H63" s="9">
        <v>2356</v>
      </c>
      <c r="I63" s="9" t="s">
        <v>345</v>
      </c>
      <c r="J63" s="9">
        <v>2073</v>
      </c>
      <c r="K63" s="9" t="s">
        <v>345</v>
      </c>
      <c r="L63" s="9">
        <v>2817</v>
      </c>
      <c r="M63" s="9">
        <v>1359</v>
      </c>
      <c r="N63" s="10" t="s">
        <v>242</v>
      </c>
    </row>
    <row r="64" spans="1:14" x14ac:dyDescent="0.3">
      <c r="A64" s="6" t="s">
        <v>75</v>
      </c>
      <c r="B64" s="11">
        <v>3147</v>
      </c>
      <c r="C64" s="11" t="s">
        <v>345</v>
      </c>
      <c r="D64" s="11">
        <v>2377</v>
      </c>
      <c r="E64" s="11" t="s">
        <v>345</v>
      </c>
      <c r="F64" s="11">
        <v>3077</v>
      </c>
      <c r="G64" s="11" t="s">
        <v>345</v>
      </c>
      <c r="H64" s="11">
        <v>3719</v>
      </c>
      <c r="I64" s="11" t="s">
        <v>345</v>
      </c>
      <c r="J64" s="11">
        <v>2768</v>
      </c>
      <c r="K64" s="11" t="s">
        <v>345</v>
      </c>
      <c r="L64" s="11">
        <v>2815</v>
      </c>
      <c r="M64" s="11">
        <v>1017</v>
      </c>
      <c r="N64" s="12" t="s">
        <v>242</v>
      </c>
    </row>
    <row r="65" spans="1:14" x14ac:dyDescent="0.3">
      <c r="A65" s="8" t="s">
        <v>76</v>
      </c>
      <c r="B65" s="9">
        <v>2191</v>
      </c>
      <c r="C65" s="9" t="s">
        <v>346</v>
      </c>
      <c r="D65" s="9">
        <v>1731</v>
      </c>
      <c r="E65" s="9" t="s">
        <v>346</v>
      </c>
      <c r="F65" s="9">
        <v>2037</v>
      </c>
      <c r="G65" s="9" t="s">
        <v>346</v>
      </c>
      <c r="H65" s="9">
        <v>2533</v>
      </c>
      <c r="I65" s="9" t="s">
        <v>345</v>
      </c>
      <c r="J65" s="9">
        <v>1695</v>
      </c>
      <c r="K65" s="9" t="s">
        <v>345</v>
      </c>
      <c r="L65" s="9">
        <v>2485</v>
      </c>
      <c r="M65" s="9">
        <v>1466</v>
      </c>
      <c r="N65" s="10" t="s">
        <v>242</v>
      </c>
    </row>
    <row r="66" spans="1:14" x14ac:dyDescent="0.3">
      <c r="A66" s="6" t="s">
        <v>77</v>
      </c>
      <c r="B66" s="11">
        <v>2129</v>
      </c>
      <c r="C66" s="11" t="s">
        <v>345</v>
      </c>
      <c r="D66" s="45">
        <v>2630</v>
      </c>
      <c r="E66" s="45" t="s">
        <v>345</v>
      </c>
      <c r="F66" s="45">
        <v>3045</v>
      </c>
      <c r="G66" s="45" t="s">
        <v>345</v>
      </c>
      <c r="H66" s="45">
        <v>3288</v>
      </c>
      <c r="I66" s="45" t="s">
        <v>345</v>
      </c>
      <c r="J66" s="45">
        <v>2609</v>
      </c>
      <c r="K66" s="45" t="s">
        <v>345</v>
      </c>
      <c r="L66" s="45">
        <v>2484</v>
      </c>
      <c r="M66" s="45">
        <v>952</v>
      </c>
      <c r="N66" s="45" t="s">
        <v>242</v>
      </c>
    </row>
    <row r="67" spans="1:14" x14ac:dyDescent="0.3">
      <c r="A67" s="8" t="s">
        <v>78</v>
      </c>
      <c r="B67" s="9">
        <v>2054</v>
      </c>
      <c r="C67" s="9" t="s">
        <v>345</v>
      </c>
      <c r="D67" s="9">
        <v>2819</v>
      </c>
      <c r="E67" s="9" t="s">
        <v>345</v>
      </c>
      <c r="F67" s="9">
        <v>2182</v>
      </c>
      <c r="G67" s="9" t="s">
        <v>345</v>
      </c>
      <c r="H67" s="9">
        <v>2312</v>
      </c>
      <c r="I67" s="9" t="s">
        <v>345</v>
      </c>
      <c r="J67" s="9">
        <v>2625</v>
      </c>
      <c r="K67" s="9" t="s">
        <v>345</v>
      </c>
      <c r="L67" s="9">
        <v>2444</v>
      </c>
      <c r="M67" s="9">
        <v>931</v>
      </c>
      <c r="N67" s="10" t="s">
        <v>242</v>
      </c>
    </row>
    <row r="68" spans="1:14" x14ac:dyDescent="0.3">
      <c r="A68" s="6" t="s">
        <v>79</v>
      </c>
      <c r="B68" s="11">
        <v>2042</v>
      </c>
      <c r="C68" s="11" t="s">
        <v>345</v>
      </c>
      <c r="D68" s="11">
        <v>2206</v>
      </c>
      <c r="E68" s="11" t="s">
        <v>345</v>
      </c>
      <c r="F68" s="11">
        <v>2485</v>
      </c>
      <c r="G68" s="11" t="s">
        <v>345</v>
      </c>
      <c r="H68" s="45">
        <v>3289</v>
      </c>
      <c r="I68" s="45" t="s">
        <v>345</v>
      </c>
      <c r="J68" s="45">
        <v>2610</v>
      </c>
      <c r="K68" s="45" t="s">
        <v>345</v>
      </c>
      <c r="L68" s="45">
        <v>2412</v>
      </c>
      <c r="M68" s="45">
        <v>924</v>
      </c>
      <c r="N68" s="45" t="s">
        <v>242</v>
      </c>
    </row>
    <row r="69" spans="1:14" x14ac:dyDescent="0.3">
      <c r="A69" s="8" t="s">
        <v>80</v>
      </c>
      <c r="B69" s="9">
        <v>1519</v>
      </c>
      <c r="C69" s="9" t="s">
        <v>345</v>
      </c>
      <c r="D69" s="9">
        <v>1551</v>
      </c>
      <c r="E69" s="9" t="s">
        <v>345</v>
      </c>
      <c r="F69" s="9">
        <v>1457</v>
      </c>
      <c r="G69" s="9" t="s">
        <v>345</v>
      </c>
      <c r="H69" s="9">
        <v>1469</v>
      </c>
      <c r="I69" s="9" t="s">
        <v>345</v>
      </c>
      <c r="J69" s="9">
        <v>2003</v>
      </c>
      <c r="K69" s="9" t="s">
        <v>345</v>
      </c>
      <c r="L69" s="9">
        <v>2393</v>
      </c>
      <c r="M69" s="9">
        <v>1195</v>
      </c>
      <c r="N69" s="10" t="s">
        <v>242</v>
      </c>
    </row>
    <row r="70" spans="1:14" x14ac:dyDescent="0.3">
      <c r="A70" s="6" t="s">
        <v>81</v>
      </c>
      <c r="B70" s="11">
        <v>753</v>
      </c>
      <c r="C70" s="11" t="s">
        <v>345</v>
      </c>
      <c r="D70" s="11">
        <v>1255</v>
      </c>
      <c r="E70" s="11" t="s">
        <v>345</v>
      </c>
      <c r="F70" s="11">
        <v>964</v>
      </c>
      <c r="G70" s="11" t="s">
        <v>345</v>
      </c>
      <c r="H70" s="11">
        <v>1651</v>
      </c>
      <c r="I70" s="11" t="s">
        <v>345</v>
      </c>
      <c r="J70" s="11">
        <v>1776</v>
      </c>
      <c r="K70" s="11" t="s">
        <v>345</v>
      </c>
      <c r="L70" s="11">
        <v>2366</v>
      </c>
      <c r="M70" s="11">
        <v>1332</v>
      </c>
      <c r="N70" s="12" t="s">
        <v>242</v>
      </c>
    </row>
    <row r="71" spans="1:14" x14ac:dyDescent="0.3">
      <c r="A71" s="8" t="s">
        <v>82</v>
      </c>
      <c r="B71" s="9">
        <v>2669</v>
      </c>
      <c r="C71" s="9" t="s">
        <v>345</v>
      </c>
      <c r="D71" s="9">
        <v>2657</v>
      </c>
      <c r="E71" s="9" t="s">
        <v>345</v>
      </c>
      <c r="F71" s="9">
        <v>2509</v>
      </c>
      <c r="G71" s="9" t="s">
        <v>345</v>
      </c>
      <c r="H71" s="9">
        <v>2632</v>
      </c>
      <c r="I71" s="9" t="s">
        <v>345</v>
      </c>
      <c r="J71" s="9">
        <v>2332</v>
      </c>
      <c r="K71" s="9" t="s">
        <v>345</v>
      </c>
      <c r="L71" s="9">
        <v>2341</v>
      </c>
      <c r="M71" s="9">
        <v>1004</v>
      </c>
      <c r="N71" s="10" t="s">
        <v>242</v>
      </c>
    </row>
    <row r="72" spans="1:14" x14ac:dyDescent="0.3">
      <c r="A72" s="6" t="s">
        <v>83</v>
      </c>
      <c r="B72" s="11">
        <v>2858</v>
      </c>
      <c r="C72" s="11" t="s">
        <v>345</v>
      </c>
      <c r="D72" s="11">
        <v>2931</v>
      </c>
      <c r="E72" s="11" t="s">
        <v>345</v>
      </c>
      <c r="F72" s="11">
        <v>3616</v>
      </c>
      <c r="G72" s="11" t="s">
        <v>345</v>
      </c>
      <c r="H72" s="11">
        <v>3447</v>
      </c>
      <c r="I72" s="11" t="s">
        <v>345</v>
      </c>
      <c r="J72" s="11">
        <v>3532</v>
      </c>
      <c r="K72" s="11" t="s">
        <v>345</v>
      </c>
      <c r="L72" s="11">
        <v>2324</v>
      </c>
      <c r="M72" s="11">
        <v>658</v>
      </c>
      <c r="N72" s="12" t="s">
        <v>242</v>
      </c>
    </row>
    <row r="73" spans="1:14" x14ac:dyDescent="0.3">
      <c r="A73" s="8" t="s">
        <v>84</v>
      </c>
      <c r="B73" s="9">
        <v>1855</v>
      </c>
      <c r="C73" s="9" t="s">
        <v>345</v>
      </c>
      <c r="D73" s="9">
        <v>1894</v>
      </c>
      <c r="E73" s="9" t="s">
        <v>345</v>
      </c>
      <c r="F73" s="9">
        <v>241</v>
      </c>
      <c r="G73" s="9" t="s">
        <v>346</v>
      </c>
      <c r="H73" s="9">
        <v>2475</v>
      </c>
      <c r="I73" s="9" t="s">
        <v>345</v>
      </c>
      <c r="J73" s="9">
        <v>2571</v>
      </c>
      <c r="K73" s="9" t="s">
        <v>345</v>
      </c>
      <c r="L73" s="9">
        <v>2314</v>
      </c>
      <c r="M73" s="9">
        <v>900</v>
      </c>
      <c r="N73" s="10" t="s">
        <v>242</v>
      </c>
    </row>
    <row r="74" spans="1:14" x14ac:dyDescent="0.3">
      <c r="A74" s="6" t="s">
        <v>85</v>
      </c>
      <c r="B74" s="11">
        <v>2573</v>
      </c>
      <c r="C74" s="11" t="s">
        <v>345</v>
      </c>
      <c r="D74" s="11">
        <v>2617</v>
      </c>
      <c r="E74" s="11" t="s">
        <v>345</v>
      </c>
      <c r="F74" s="11">
        <v>3252</v>
      </c>
      <c r="G74" s="11" t="s">
        <v>345</v>
      </c>
      <c r="H74" s="45">
        <v>2991</v>
      </c>
      <c r="I74" s="45" t="s">
        <v>345</v>
      </c>
      <c r="J74" s="45">
        <v>2661</v>
      </c>
      <c r="K74" s="45" t="s">
        <v>345</v>
      </c>
      <c r="L74" s="45">
        <v>2182</v>
      </c>
      <c r="M74" s="45">
        <v>820</v>
      </c>
      <c r="N74" s="45" t="s">
        <v>242</v>
      </c>
    </row>
    <row r="75" spans="1:14" x14ac:dyDescent="0.3">
      <c r="A75" s="8" t="s">
        <v>86</v>
      </c>
      <c r="B75" s="47">
        <v>3137</v>
      </c>
      <c r="C75" s="47" t="s">
        <v>345</v>
      </c>
      <c r="D75" s="47">
        <v>3601</v>
      </c>
      <c r="E75" s="47" t="s">
        <v>345</v>
      </c>
      <c r="F75" s="47">
        <v>3796</v>
      </c>
      <c r="G75" s="47" t="s">
        <v>345</v>
      </c>
      <c r="H75" s="47">
        <v>3701</v>
      </c>
      <c r="I75" s="47" t="s">
        <v>345</v>
      </c>
      <c r="J75" s="47">
        <v>3191</v>
      </c>
      <c r="K75" s="47" t="s">
        <v>345</v>
      </c>
      <c r="L75" s="47">
        <v>2026</v>
      </c>
      <c r="M75" s="47">
        <v>635</v>
      </c>
      <c r="N75" s="47" t="s">
        <v>242</v>
      </c>
    </row>
    <row r="76" spans="1:14" x14ac:dyDescent="0.3">
      <c r="A76" s="6" t="s">
        <v>87</v>
      </c>
      <c r="B76" s="11">
        <v>2008</v>
      </c>
      <c r="C76" s="11" t="s">
        <v>345</v>
      </c>
      <c r="D76" s="11">
        <v>2012</v>
      </c>
      <c r="E76" s="11" t="s">
        <v>345</v>
      </c>
      <c r="F76" s="11">
        <v>2473</v>
      </c>
      <c r="G76" s="11" t="s">
        <v>345</v>
      </c>
      <c r="H76" s="11">
        <v>2362</v>
      </c>
      <c r="I76" s="11" t="s">
        <v>345</v>
      </c>
      <c r="J76" s="11">
        <v>2352</v>
      </c>
      <c r="K76" s="11" t="s">
        <v>345</v>
      </c>
      <c r="L76" s="11">
        <v>2006</v>
      </c>
      <c r="M76" s="11">
        <v>853</v>
      </c>
      <c r="N76" s="12" t="s">
        <v>242</v>
      </c>
    </row>
    <row r="77" spans="1:14" x14ac:dyDescent="0.3">
      <c r="A77" s="8" t="s">
        <v>88</v>
      </c>
      <c r="B77" s="47">
        <v>2761</v>
      </c>
      <c r="C77" s="47" t="s">
        <v>345</v>
      </c>
      <c r="D77" s="47">
        <v>2469</v>
      </c>
      <c r="E77" s="47" t="s">
        <v>345</v>
      </c>
      <c r="F77" s="47">
        <v>3180</v>
      </c>
      <c r="G77" s="47" t="s">
        <v>345</v>
      </c>
      <c r="H77" s="13">
        <v>4044</v>
      </c>
      <c r="I77" s="13" t="s">
        <v>345</v>
      </c>
      <c r="J77" s="13">
        <v>3494</v>
      </c>
      <c r="K77" s="13" t="s">
        <v>345</v>
      </c>
      <c r="L77" s="13">
        <v>2002</v>
      </c>
      <c r="M77" s="13">
        <v>573</v>
      </c>
      <c r="N77" s="13" t="s">
        <v>242</v>
      </c>
    </row>
    <row r="78" spans="1:14" x14ac:dyDescent="0.3">
      <c r="A78" s="6" t="s">
        <v>89</v>
      </c>
      <c r="B78" s="45">
        <v>3698</v>
      </c>
      <c r="C78" s="45" t="s">
        <v>345</v>
      </c>
      <c r="D78" s="45">
        <v>3588</v>
      </c>
      <c r="E78" s="45" t="s">
        <v>345</v>
      </c>
      <c r="F78" s="46">
        <v>4344</v>
      </c>
      <c r="G78" s="46"/>
      <c r="H78" s="46">
        <v>3990</v>
      </c>
      <c r="I78" s="46"/>
      <c r="J78" s="45">
        <v>2973</v>
      </c>
      <c r="K78" s="45" t="s">
        <v>345</v>
      </c>
      <c r="L78" s="45">
        <v>1980</v>
      </c>
      <c r="M78" s="45">
        <v>666</v>
      </c>
      <c r="N78" s="45" t="s">
        <v>242</v>
      </c>
    </row>
    <row r="79" spans="1:14" x14ac:dyDescent="0.3">
      <c r="A79" s="8" t="s">
        <v>90</v>
      </c>
      <c r="B79" s="13">
        <v>1196</v>
      </c>
      <c r="C79" s="13" t="s">
        <v>345</v>
      </c>
      <c r="D79" s="13">
        <v>1278</v>
      </c>
      <c r="E79" s="13" t="s">
        <v>345</v>
      </c>
      <c r="F79" s="13">
        <v>998</v>
      </c>
      <c r="G79" s="13" t="s">
        <v>345</v>
      </c>
      <c r="H79" s="13">
        <v>986</v>
      </c>
      <c r="I79" s="13" t="s">
        <v>345</v>
      </c>
      <c r="J79" s="13">
        <v>858</v>
      </c>
      <c r="K79" s="13" t="s">
        <v>345</v>
      </c>
      <c r="L79" s="13">
        <v>1946</v>
      </c>
      <c r="M79" s="13">
        <v>2268</v>
      </c>
      <c r="N79" s="13" t="s">
        <v>242</v>
      </c>
    </row>
    <row r="80" spans="1:14" x14ac:dyDescent="0.3">
      <c r="A80" s="6" t="s">
        <v>91</v>
      </c>
      <c r="B80" s="11">
        <v>2982</v>
      </c>
      <c r="C80" s="11" t="s">
        <v>345</v>
      </c>
      <c r="D80" s="11">
        <v>2365</v>
      </c>
      <c r="E80" s="11" t="s">
        <v>345</v>
      </c>
      <c r="F80" s="11">
        <v>9559</v>
      </c>
      <c r="G80" s="11" t="s">
        <v>345</v>
      </c>
      <c r="H80" s="11"/>
      <c r="I80" s="11"/>
      <c r="J80" s="11"/>
      <c r="K80" s="11"/>
      <c r="L80" s="14">
        <v>1842</v>
      </c>
      <c r="M80" s="14">
        <v>0</v>
      </c>
      <c r="N80" s="14" t="s">
        <v>292</v>
      </c>
    </row>
    <row r="81" spans="1:14" x14ac:dyDescent="0.3">
      <c r="A81" s="8" t="s">
        <v>92</v>
      </c>
      <c r="B81" s="9">
        <v>678</v>
      </c>
      <c r="C81" s="9" t="s">
        <v>345</v>
      </c>
      <c r="D81" s="9">
        <v>709</v>
      </c>
      <c r="E81" s="9" t="s">
        <v>345</v>
      </c>
      <c r="F81" s="9">
        <v>808</v>
      </c>
      <c r="G81" s="9" t="s">
        <v>345</v>
      </c>
      <c r="H81" s="9">
        <v>1218</v>
      </c>
      <c r="I81" s="9" t="s">
        <v>345</v>
      </c>
      <c r="J81" s="9">
        <v>870</v>
      </c>
      <c r="K81" s="9" t="s">
        <v>345</v>
      </c>
      <c r="L81" s="9">
        <v>1804</v>
      </c>
      <c r="M81" s="9">
        <v>2074</v>
      </c>
      <c r="N81" s="10" t="s">
        <v>242</v>
      </c>
    </row>
    <row r="82" spans="1:14" x14ac:dyDescent="0.3">
      <c r="A82" s="6" t="s">
        <v>93</v>
      </c>
      <c r="B82" s="11">
        <v>2707</v>
      </c>
      <c r="C82" s="11" t="s">
        <v>345</v>
      </c>
      <c r="D82" s="11">
        <v>2340</v>
      </c>
      <c r="E82" s="11" t="s">
        <v>345</v>
      </c>
      <c r="F82" s="11">
        <v>2785</v>
      </c>
      <c r="G82" s="11" t="s">
        <v>345</v>
      </c>
      <c r="H82" s="11">
        <v>2645</v>
      </c>
      <c r="I82" s="11" t="s">
        <v>345</v>
      </c>
      <c r="J82" s="11">
        <v>2026</v>
      </c>
      <c r="K82" s="11" t="s">
        <v>345</v>
      </c>
      <c r="L82" s="11">
        <v>1552</v>
      </c>
      <c r="M82" s="11">
        <v>766</v>
      </c>
      <c r="N82" s="12" t="s">
        <v>242</v>
      </c>
    </row>
    <row r="83" spans="1:14" x14ac:dyDescent="0.3">
      <c r="A83" s="8" t="s">
        <v>94</v>
      </c>
      <c r="B83" s="9">
        <v>5299</v>
      </c>
      <c r="C83" s="9" t="s">
        <v>345</v>
      </c>
      <c r="D83" s="9">
        <v>4907</v>
      </c>
      <c r="E83" s="9" t="s">
        <v>345</v>
      </c>
      <c r="F83" s="9">
        <v>5690</v>
      </c>
      <c r="G83" s="9" t="s">
        <v>345</v>
      </c>
      <c r="H83" s="9">
        <v>6007</v>
      </c>
      <c r="I83" s="9" t="s">
        <v>345</v>
      </c>
      <c r="J83" s="9">
        <v>6320</v>
      </c>
      <c r="K83" s="9" t="s">
        <v>345</v>
      </c>
      <c r="L83" s="9">
        <v>1542</v>
      </c>
      <c r="M83" s="9">
        <v>244</v>
      </c>
      <c r="N83" s="10" t="s">
        <v>242</v>
      </c>
    </row>
    <row r="84" spans="1:14" x14ac:dyDescent="0.3">
      <c r="A84" s="6" t="s">
        <v>95</v>
      </c>
      <c r="B84" s="11">
        <v>1893</v>
      </c>
      <c r="C84" s="11" t="s">
        <v>345</v>
      </c>
      <c r="D84" s="45">
        <v>1783</v>
      </c>
      <c r="E84" s="45" t="s">
        <v>345</v>
      </c>
      <c r="F84" s="45">
        <v>2521</v>
      </c>
      <c r="G84" s="45" t="s">
        <v>345</v>
      </c>
      <c r="H84" s="11">
        <v>2065</v>
      </c>
      <c r="I84" s="11" t="s">
        <v>345</v>
      </c>
      <c r="J84" s="11">
        <v>2275</v>
      </c>
      <c r="K84" s="11" t="s">
        <v>345</v>
      </c>
      <c r="L84" s="11">
        <v>1481</v>
      </c>
      <c r="M84" s="11">
        <v>651</v>
      </c>
      <c r="N84" s="12" t="s">
        <v>242</v>
      </c>
    </row>
    <row r="85" spans="1:14" x14ac:dyDescent="0.3">
      <c r="A85" s="8" t="s">
        <v>96</v>
      </c>
      <c r="B85" s="9">
        <v>3433</v>
      </c>
      <c r="C85" s="9" t="s">
        <v>345</v>
      </c>
      <c r="D85" s="9">
        <v>3273</v>
      </c>
      <c r="E85" s="9" t="s">
        <v>345</v>
      </c>
      <c r="F85" s="9">
        <v>3932</v>
      </c>
      <c r="G85" s="9" t="s">
        <v>345</v>
      </c>
      <c r="H85" s="9">
        <v>4064</v>
      </c>
      <c r="I85" s="9" t="s">
        <v>345</v>
      </c>
      <c r="J85" s="9">
        <v>3331</v>
      </c>
      <c r="K85" s="9" t="s">
        <v>345</v>
      </c>
      <c r="L85" s="9">
        <v>1459</v>
      </c>
      <c r="M85" s="9">
        <v>438</v>
      </c>
      <c r="N85" s="10" t="s">
        <v>242</v>
      </c>
    </row>
    <row r="86" spans="1:14" x14ac:dyDescent="0.3">
      <c r="A86" s="6" t="s">
        <v>97</v>
      </c>
      <c r="B86" s="11">
        <v>812</v>
      </c>
      <c r="C86" s="11" t="s">
        <v>345</v>
      </c>
      <c r="D86" s="11">
        <v>1646</v>
      </c>
      <c r="E86" s="11" t="s">
        <v>345</v>
      </c>
      <c r="F86" s="11">
        <v>1482</v>
      </c>
      <c r="G86" s="11" t="s">
        <v>345</v>
      </c>
      <c r="H86" s="11">
        <v>1547</v>
      </c>
      <c r="I86" s="11" t="s">
        <v>345</v>
      </c>
      <c r="J86" s="11">
        <v>1429</v>
      </c>
      <c r="K86" s="11" t="s">
        <v>345</v>
      </c>
      <c r="L86" s="11">
        <v>1425</v>
      </c>
      <c r="M86" s="11">
        <v>997</v>
      </c>
      <c r="N86" s="12" t="s">
        <v>242</v>
      </c>
    </row>
    <row r="87" spans="1:14" x14ac:dyDescent="0.3">
      <c r="A87" s="8" t="s">
        <v>98</v>
      </c>
      <c r="B87" s="9">
        <v>105</v>
      </c>
      <c r="C87" s="9" t="s">
        <v>346</v>
      </c>
      <c r="D87" s="9">
        <v>93</v>
      </c>
      <c r="E87" s="9" t="s">
        <v>346</v>
      </c>
      <c r="F87" s="9">
        <v>101</v>
      </c>
      <c r="G87" s="9" t="s">
        <v>346</v>
      </c>
      <c r="H87" s="47">
        <v>3096</v>
      </c>
      <c r="I87" s="47" t="s">
        <v>345</v>
      </c>
      <c r="J87" s="47">
        <v>2609</v>
      </c>
      <c r="K87" s="47" t="s">
        <v>345</v>
      </c>
      <c r="L87" s="47">
        <v>1401</v>
      </c>
      <c r="M87" s="47">
        <v>537</v>
      </c>
      <c r="N87" s="47" t="s">
        <v>242</v>
      </c>
    </row>
    <row r="88" spans="1:14" x14ac:dyDescent="0.3">
      <c r="A88" s="6" t="s">
        <v>99</v>
      </c>
      <c r="B88" s="11">
        <v>2588</v>
      </c>
      <c r="C88" s="11" t="s">
        <v>345</v>
      </c>
      <c r="D88" s="11">
        <v>2379</v>
      </c>
      <c r="E88" s="11" t="s">
        <v>345</v>
      </c>
      <c r="F88" s="11">
        <v>3282</v>
      </c>
      <c r="G88" s="11" t="s">
        <v>345</v>
      </c>
      <c r="H88" s="11">
        <v>2855</v>
      </c>
      <c r="I88" s="11" t="s">
        <v>345</v>
      </c>
      <c r="J88" s="11">
        <v>3381</v>
      </c>
      <c r="K88" s="11" t="s">
        <v>345</v>
      </c>
      <c r="L88" s="11">
        <v>1349</v>
      </c>
      <c r="M88" s="11">
        <v>399</v>
      </c>
      <c r="N88" s="12" t="s">
        <v>242</v>
      </c>
    </row>
    <row r="89" spans="1:14" x14ac:dyDescent="0.3">
      <c r="A89" s="8" t="s">
        <v>100</v>
      </c>
      <c r="B89" s="9">
        <v>4149</v>
      </c>
      <c r="C89" s="9" t="s">
        <v>345</v>
      </c>
      <c r="D89" s="9">
        <v>1964</v>
      </c>
      <c r="E89" s="9" t="s">
        <v>345</v>
      </c>
      <c r="F89" s="9">
        <v>2580</v>
      </c>
      <c r="G89" s="9" t="s">
        <v>345</v>
      </c>
      <c r="H89" s="9">
        <v>2840</v>
      </c>
      <c r="I89" s="9" t="s">
        <v>345</v>
      </c>
      <c r="J89" s="9">
        <v>2244</v>
      </c>
      <c r="K89" s="9" t="s">
        <v>345</v>
      </c>
      <c r="L89" s="9">
        <v>1304</v>
      </c>
      <c r="M89" s="9">
        <v>581</v>
      </c>
      <c r="N89" s="10" t="s">
        <v>242</v>
      </c>
    </row>
    <row r="90" spans="1:14" x14ac:dyDescent="0.3">
      <c r="A90" s="6" t="s">
        <v>101</v>
      </c>
      <c r="B90" s="11">
        <v>4307</v>
      </c>
      <c r="C90" s="11" t="s">
        <v>345</v>
      </c>
      <c r="D90" s="11">
        <v>3910</v>
      </c>
      <c r="E90" s="11" t="s">
        <v>345</v>
      </c>
      <c r="F90" s="11">
        <v>4546</v>
      </c>
      <c r="G90" s="11" t="s">
        <v>345</v>
      </c>
      <c r="H90" s="11">
        <v>4429</v>
      </c>
      <c r="I90" s="11" t="s">
        <v>345</v>
      </c>
      <c r="J90" s="11">
        <v>5577</v>
      </c>
      <c r="K90" s="11" t="s">
        <v>345</v>
      </c>
      <c r="L90" s="11">
        <v>1199</v>
      </c>
      <c r="M90" s="11">
        <v>215</v>
      </c>
      <c r="N90" s="12" t="s">
        <v>242</v>
      </c>
    </row>
    <row r="91" spans="1:14" x14ac:dyDescent="0.3">
      <c r="A91" s="8" t="s">
        <v>102</v>
      </c>
      <c r="B91" s="9">
        <v>1778</v>
      </c>
      <c r="C91" s="9" t="s">
        <v>345</v>
      </c>
      <c r="D91" s="9">
        <v>1968</v>
      </c>
      <c r="E91" s="9" t="s">
        <v>345</v>
      </c>
      <c r="F91" s="9">
        <v>3533</v>
      </c>
      <c r="G91" s="9" t="s">
        <v>345</v>
      </c>
      <c r="H91" s="9">
        <v>2038</v>
      </c>
      <c r="I91" s="9" t="s">
        <v>345</v>
      </c>
      <c r="J91" s="9">
        <v>2066</v>
      </c>
      <c r="K91" s="9" t="s">
        <v>345</v>
      </c>
      <c r="L91" s="9">
        <v>1196</v>
      </c>
      <c r="M91" s="9">
        <v>579</v>
      </c>
      <c r="N91" s="10" t="s">
        <v>242</v>
      </c>
    </row>
    <row r="92" spans="1:14" x14ac:dyDescent="0.3">
      <c r="A92" s="6" t="s">
        <v>103</v>
      </c>
      <c r="B92" s="11">
        <v>395</v>
      </c>
      <c r="C92" s="11" t="s">
        <v>347</v>
      </c>
      <c r="D92" s="11"/>
      <c r="E92" s="11" t="s">
        <v>348</v>
      </c>
      <c r="F92" s="11">
        <v>255</v>
      </c>
      <c r="G92" s="11" t="s">
        <v>346</v>
      </c>
      <c r="H92" s="11">
        <v>304</v>
      </c>
      <c r="I92" s="11" t="s">
        <v>346</v>
      </c>
      <c r="J92" s="11"/>
      <c r="K92" s="11"/>
      <c r="L92" s="14">
        <v>1063</v>
      </c>
      <c r="M92" s="14">
        <v>0</v>
      </c>
      <c r="N92" s="14" t="s">
        <v>292</v>
      </c>
    </row>
    <row r="93" spans="1:14" x14ac:dyDescent="0.3">
      <c r="A93" s="8" t="s">
        <v>104</v>
      </c>
      <c r="B93" s="9">
        <v>2762</v>
      </c>
      <c r="C93" s="9" t="s">
        <v>345</v>
      </c>
      <c r="D93" s="9">
        <v>2301</v>
      </c>
      <c r="E93" s="9" t="s">
        <v>345</v>
      </c>
      <c r="F93" s="9">
        <v>3025</v>
      </c>
      <c r="G93" s="9" t="s">
        <v>345</v>
      </c>
      <c r="H93" s="9">
        <v>2851</v>
      </c>
      <c r="I93" s="9" t="s">
        <v>345</v>
      </c>
      <c r="J93" s="9">
        <v>2393</v>
      </c>
      <c r="K93" s="9" t="s">
        <v>345</v>
      </c>
      <c r="L93" s="9">
        <v>981</v>
      </c>
      <c r="M93" s="9">
        <v>410</v>
      </c>
      <c r="N93" s="10" t="s">
        <v>242</v>
      </c>
    </row>
    <row r="94" spans="1:14" x14ac:dyDescent="0.3">
      <c r="A94" s="6" t="s">
        <v>105</v>
      </c>
      <c r="B94" s="11">
        <v>3389</v>
      </c>
      <c r="C94" s="11" t="s">
        <v>345</v>
      </c>
      <c r="D94" s="11">
        <v>3610</v>
      </c>
      <c r="E94" s="11" t="s">
        <v>345</v>
      </c>
      <c r="F94" s="11">
        <v>3754</v>
      </c>
      <c r="G94" s="11" t="s">
        <v>345</v>
      </c>
      <c r="H94" s="11">
        <v>3884</v>
      </c>
      <c r="I94" s="11" t="s">
        <v>345</v>
      </c>
      <c r="J94" s="11">
        <v>4261</v>
      </c>
      <c r="K94" s="11" t="s">
        <v>345</v>
      </c>
      <c r="L94" s="11">
        <v>929</v>
      </c>
      <c r="M94" s="11">
        <v>218</v>
      </c>
      <c r="N94" s="12" t="s">
        <v>242</v>
      </c>
    </row>
    <row r="95" spans="1:14" x14ac:dyDescent="0.3">
      <c r="A95" s="8" t="s">
        <v>106</v>
      </c>
      <c r="B95" s="9">
        <v>1524</v>
      </c>
      <c r="C95" s="9" t="s">
        <v>345</v>
      </c>
      <c r="D95" s="9">
        <v>1265</v>
      </c>
      <c r="E95" s="9" t="s">
        <v>345</v>
      </c>
      <c r="F95" s="9">
        <v>1676</v>
      </c>
      <c r="G95" s="9" t="s">
        <v>345</v>
      </c>
      <c r="H95" s="9">
        <v>2078</v>
      </c>
      <c r="I95" s="9" t="s">
        <v>345</v>
      </c>
      <c r="J95" s="9">
        <v>2123</v>
      </c>
      <c r="K95" s="9" t="s">
        <v>345</v>
      </c>
      <c r="L95" s="9">
        <v>881</v>
      </c>
      <c r="M95" s="9">
        <v>415</v>
      </c>
      <c r="N95" s="10" t="s">
        <v>242</v>
      </c>
    </row>
    <row r="96" spans="1:14" x14ac:dyDescent="0.3">
      <c r="A96" s="6" t="s">
        <v>107</v>
      </c>
      <c r="B96" s="11">
        <v>1000</v>
      </c>
      <c r="C96" s="11" t="s">
        <v>345</v>
      </c>
      <c r="D96" s="11">
        <v>250</v>
      </c>
      <c r="E96" s="11" t="s">
        <v>345</v>
      </c>
      <c r="F96" s="11">
        <v>4786</v>
      </c>
      <c r="G96" s="11" t="s">
        <v>345</v>
      </c>
      <c r="H96" s="11">
        <v>2656</v>
      </c>
      <c r="I96" s="11" t="s">
        <v>345</v>
      </c>
      <c r="J96" s="11">
        <v>2204</v>
      </c>
      <c r="K96" s="11" t="s">
        <v>345</v>
      </c>
      <c r="L96" s="11">
        <v>877</v>
      </c>
      <c r="M96" s="11">
        <v>398</v>
      </c>
      <c r="N96" s="12" t="s">
        <v>242</v>
      </c>
    </row>
    <row r="97" spans="1:14" x14ac:dyDescent="0.3">
      <c r="A97" s="8" t="s">
        <v>108</v>
      </c>
      <c r="B97" s="9">
        <v>1143</v>
      </c>
      <c r="C97" s="9" t="s">
        <v>345</v>
      </c>
      <c r="D97" s="9">
        <v>1364</v>
      </c>
      <c r="E97" s="9" t="s">
        <v>345</v>
      </c>
      <c r="F97" s="9">
        <v>2953</v>
      </c>
      <c r="G97" s="9" t="s">
        <v>345</v>
      </c>
      <c r="H97" s="9">
        <v>2904</v>
      </c>
      <c r="I97" s="9" t="s">
        <v>345</v>
      </c>
      <c r="J97" s="9">
        <v>4137</v>
      </c>
      <c r="K97" s="9" t="s">
        <v>345</v>
      </c>
      <c r="L97" s="9">
        <v>844</v>
      </c>
      <c r="M97" s="9">
        <v>204</v>
      </c>
      <c r="N97" s="10" t="s">
        <v>242</v>
      </c>
    </row>
    <row r="98" spans="1:14" x14ac:dyDescent="0.3">
      <c r="A98" s="6" t="s">
        <v>109</v>
      </c>
      <c r="B98" s="11"/>
      <c r="C98" s="11"/>
      <c r="D98" s="11"/>
      <c r="E98" s="11"/>
      <c r="F98" s="14">
        <v>4128</v>
      </c>
      <c r="G98" s="14" t="s">
        <v>345</v>
      </c>
      <c r="H98" s="14">
        <v>1334</v>
      </c>
      <c r="I98" s="14" t="s">
        <v>345</v>
      </c>
      <c r="J98" s="14">
        <v>1674</v>
      </c>
      <c r="K98" s="14" t="s">
        <v>345</v>
      </c>
      <c r="L98" s="14">
        <v>827</v>
      </c>
      <c r="M98" s="14">
        <v>494</v>
      </c>
      <c r="N98" s="14" t="s">
        <v>242</v>
      </c>
    </row>
    <row r="99" spans="1:14" x14ac:dyDescent="0.3">
      <c r="A99" s="8" t="s">
        <v>110</v>
      </c>
      <c r="B99" s="9">
        <v>2308</v>
      </c>
      <c r="C99" s="9" t="s">
        <v>345</v>
      </c>
      <c r="D99" s="9"/>
      <c r="E99" s="9"/>
      <c r="F99" s="9">
        <v>3254</v>
      </c>
      <c r="G99" s="9" t="s">
        <v>345</v>
      </c>
      <c r="H99" s="9">
        <v>3479</v>
      </c>
      <c r="I99" s="9" t="s">
        <v>345</v>
      </c>
      <c r="J99" s="9">
        <v>3038</v>
      </c>
      <c r="K99" s="9" t="s">
        <v>345</v>
      </c>
      <c r="L99" s="9">
        <v>796</v>
      </c>
      <c r="M99" s="9">
        <v>262</v>
      </c>
      <c r="N99" s="10" t="s">
        <v>242</v>
      </c>
    </row>
    <row r="100" spans="1:14" x14ac:dyDescent="0.3">
      <c r="A100" s="6" t="s">
        <v>111</v>
      </c>
      <c r="B100" s="11"/>
      <c r="C100" s="11"/>
      <c r="D100" s="14">
        <v>5593</v>
      </c>
      <c r="E100" s="14" t="s">
        <v>345</v>
      </c>
      <c r="F100" s="14">
        <v>3306</v>
      </c>
      <c r="G100" s="14" t="s">
        <v>345</v>
      </c>
      <c r="H100" s="14">
        <v>3009</v>
      </c>
      <c r="I100" s="14" t="s">
        <v>345</v>
      </c>
      <c r="J100" s="14">
        <v>2961</v>
      </c>
      <c r="K100" s="14" t="s">
        <v>345</v>
      </c>
      <c r="L100" s="14">
        <v>764</v>
      </c>
      <c r="M100" s="14">
        <v>258</v>
      </c>
      <c r="N100" s="14" t="s">
        <v>242</v>
      </c>
    </row>
    <row r="101" spans="1:14" x14ac:dyDescent="0.3">
      <c r="A101" s="8" t="s">
        <v>112</v>
      </c>
      <c r="B101" s="9">
        <v>2367</v>
      </c>
      <c r="C101" s="9" t="s">
        <v>345</v>
      </c>
      <c r="D101" s="9">
        <v>2168</v>
      </c>
      <c r="E101" s="9" t="s">
        <v>345</v>
      </c>
      <c r="F101" s="9">
        <v>2131</v>
      </c>
      <c r="G101" s="9" t="s">
        <v>345</v>
      </c>
      <c r="H101" s="9">
        <v>2169</v>
      </c>
      <c r="I101" s="9" t="s">
        <v>345</v>
      </c>
      <c r="J101" s="9">
        <v>2063</v>
      </c>
      <c r="K101" s="9" t="s">
        <v>345</v>
      </c>
      <c r="L101" s="9">
        <v>755</v>
      </c>
      <c r="M101" s="9">
        <v>366</v>
      </c>
      <c r="N101" s="10" t="s">
        <v>242</v>
      </c>
    </row>
    <row r="102" spans="1:14" x14ac:dyDescent="0.3">
      <c r="A102" s="6" t="s">
        <v>113</v>
      </c>
      <c r="B102" s="11"/>
      <c r="C102" s="11" t="s">
        <v>345</v>
      </c>
      <c r="D102" s="11"/>
      <c r="E102" s="11"/>
      <c r="F102" s="11"/>
      <c r="G102" s="11" t="s">
        <v>345</v>
      </c>
      <c r="H102" s="11"/>
      <c r="I102" s="11"/>
      <c r="J102" s="14">
        <v>1794</v>
      </c>
      <c r="K102" s="14" t="s">
        <v>345</v>
      </c>
      <c r="L102" s="14">
        <v>748</v>
      </c>
      <c r="M102" s="14">
        <v>417</v>
      </c>
      <c r="N102" s="14" t="s">
        <v>242</v>
      </c>
    </row>
    <row r="103" spans="1:14" x14ac:dyDescent="0.3">
      <c r="A103" s="8" t="s">
        <v>114</v>
      </c>
      <c r="B103" s="9">
        <v>1567</v>
      </c>
      <c r="C103" s="9" t="s">
        <v>345</v>
      </c>
      <c r="D103" s="9">
        <v>1652</v>
      </c>
      <c r="E103" s="9" t="s">
        <v>345</v>
      </c>
      <c r="F103" s="9">
        <v>1858</v>
      </c>
      <c r="G103" s="9" t="s">
        <v>345</v>
      </c>
      <c r="H103" s="9">
        <v>2280</v>
      </c>
      <c r="I103" s="9" t="s">
        <v>345</v>
      </c>
      <c r="J103" s="9">
        <v>1744</v>
      </c>
      <c r="K103" s="9" t="s">
        <v>345</v>
      </c>
      <c r="L103" s="9">
        <v>729</v>
      </c>
      <c r="M103" s="9">
        <v>418</v>
      </c>
      <c r="N103" s="10" t="s">
        <v>242</v>
      </c>
    </row>
    <row r="104" spans="1:14" x14ac:dyDescent="0.3">
      <c r="A104" s="6" t="s">
        <v>115</v>
      </c>
      <c r="B104" s="11">
        <v>826</v>
      </c>
      <c r="C104" s="11" t="s">
        <v>345</v>
      </c>
      <c r="D104" s="11"/>
      <c r="E104" s="11"/>
      <c r="F104" s="11">
        <v>1535</v>
      </c>
      <c r="G104" s="11" t="s">
        <v>345</v>
      </c>
      <c r="H104" s="46">
        <v>969</v>
      </c>
      <c r="I104" s="46" t="s">
        <v>345</v>
      </c>
      <c r="J104" s="11">
        <v>824</v>
      </c>
      <c r="K104" s="11" t="s">
        <v>345</v>
      </c>
      <c r="L104" s="11">
        <v>589</v>
      </c>
      <c r="M104" s="11">
        <v>715</v>
      </c>
      <c r="N104" s="12" t="s">
        <v>242</v>
      </c>
    </row>
    <row r="105" spans="1:14" x14ac:dyDescent="0.3">
      <c r="A105" s="8" t="s">
        <v>116</v>
      </c>
      <c r="B105" s="9">
        <v>10200</v>
      </c>
      <c r="C105" s="9" t="s">
        <v>345</v>
      </c>
      <c r="D105" s="47">
        <v>1176</v>
      </c>
      <c r="E105" s="47" t="s">
        <v>345</v>
      </c>
      <c r="F105" s="47">
        <v>6696</v>
      </c>
      <c r="G105" s="47" t="s">
        <v>345</v>
      </c>
      <c r="H105" s="9">
        <v>3214</v>
      </c>
      <c r="I105" s="9" t="s">
        <v>345</v>
      </c>
      <c r="J105" s="9">
        <v>5465</v>
      </c>
      <c r="K105" s="9" t="s">
        <v>345</v>
      </c>
      <c r="L105" s="9">
        <v>552</v>
      </c>
      <c r="M105" s="9">
        <v>101</v>
      </c>
      <c r="N105" s="10" t="s">
        <v>242</v>
      </c>
    </row>
    <row r="106" spans="1:14" x14ac:dyDescent="0.3">
      <c r="A106" s="6" t="s">
        <v>117</v>
      </c>
      <c r="B106" s="11">
        <v>6615</v>
      </c>
      <c r="C106" s="11" t="s">
        <v>345</v>
      </c>
      <c r="D106" s="11">
        <v>3067</v>
      </c>
      <c r="E106" s="11" t="s">
        <v>345</v>
      </c>
      <c r="F106" s="11">
        <v>1423</v>
      </c>
      <c r="G106" s="11" t="s">
        <v>345</v>
      </c>
      <c r="H106" s="11">
        <v>3722</v>
      </c>
      <c r="I106" s="11" t="s">
        <v>345</v>
      </c>
      <c r="J106" s="11">
        <v>2484</v>
      </c>
      <c r="K106" s="11" t="s">
        <v>345</v>
      </c>
      <c r="L106" s="11">
        <v>544</v>
      </c>
      <c r="M106" s="11">
        <v>219</v>
      </c>
      <c r="N106" s="12" t="s">
        <v>242</v>
      </c>
    </row>
    <row r="107" spans="1:14" x14ac:dyDescent="0.3">
      <c r="A107" s="8" t="s">
        <v>118</v>
      </c>
      <c r="B107" s="9">
        <v>1077</v>
      </c>
      <c r="C107" s="9" t="s">
        <v>346</v>
      </c>
      <c r="D107" s="9">
        <v>973</v>
      </c>
      <c r="E107" s="9" t="s">
        <v>346</v>
      </c>
      <c r="F107" s="9">
        <v>1825</v>
      </c>
      <c r="G107" s="9" t="s">
        <v>346</v>
      </c>
      <c r="H107" s="9">
        <v>2495</v>
      </c>
      <c r="I107" s="9" t="s">
        <v>346</v>
      </c>
      <c r="J107" s="9">
        <v>234</v>
      </c>
      <c r="K107" s="9" t="s">
        <v>346</v>
      </c>
      <c r="L107" s="9">
        <v>536</v>
      </c>
      <c r="M107" s="9">
        <v>2291</v>
      </c>
      <c r="N107" s="10" t="s">
        <v>297</v>
      </c>
    </row>
    <row r="108" spans="1:14" x14ac:dyDescent="0.3">
      <c r="A108" s="6" t="s">
        <v>119</v>
      </c>
      <c r="B108" s="14">
        <v>2379</v>
      </c>
      <c r="C108" s="14" t="s">
        <v>345</v>
      </c>
      <c r="D108" s="14">
        <v>4614</v>
      </c>
      <c r="E108" s="14" t="s">
        <v>345</v>
      </c>
      <c r="F108" s="14">
        <v>4720</v>
      </c>
      <c r="G108" s="14" t="s">
        <v>345</v>
      </c>
      <c r="H108" s="14">
        <v>2899</v>
      </c>
      <c r="I108" s="14" t="s">
        <v>345</v>
      </c>
      <c r="J108" s="14">
        <v>1786</v>
      </c>
      <c r="K108" s="14" t="s">
        <v>345</v>
      </c>
      <c r="L108" s="14">
        <v>500</v>
      </c>
      <c r="M108" s="14">
        <v>280</v>
      </c>
      <c r="N108" s="14" t="s">
        <v>242</v>
      </c>
    </row>
    <row r="109" spans="1:14" x14ac:dyDescent="0.3">
      <c r="A109" s="8" t="s">
        <v>120</v>
      </c>
      <c r="B109" s="9">
        <v>2240</v>
      </c>
      <c r="C109" s="9" t="s">
        <v>345</v>
      </c>
      <c r="D109" s="9">
        <v>2219</v>
      </c>
      <c r="E109" s="9" t="s">
        <v>345</v>
      </c>
      <c r="F109" s="9">
        <v>2512</v>
      </c>
      <c r="G109" s="9" t="s">
        <v>345</v>
      </c>
      <c r="H109" s="9">
        <v>2924</v>
      </c>
      <c r="I109" s="9" t="s">
        <v>345</v>
      </c>
      <c r="J109" s="9">
        <v>2497</v>
      </c>
      <c r="K109" s="9" t="s">
        <v>345</v>
      </c>
      <c r="L109" s="9">
        <v>497</v>
      </c>
      <c r="M109" s="9">
        <v>199</v>
      </c>
      <c r="N109" s="10" t="s">
        <v>242</v>
      </c>
    </row>
    <row r="110" spans="1:14" x14ac:dyDescent="0.3">
      <c r="A110" s="6" t="s">
        <v>121</v>
      </c>
      <c r="B110" s="11"/>
      <c r="C110" s="11" t="s">
        <v>348</v>
      </c>
      <c r="D110" s="11"/>
      <c r="E110" s="11" t="s">
        <v>348</v>
      </c>
      <c r="F110" s="11">
        <v>202</v>
      </c>
      <c r="G110" s="11" t="s">
        <v>346</v>
      </c>
      <c r="H110" s="11">
        <v>398</v>
      </c>
      <c r="I110" s="11" t="s">
        <v>346</v>
      </c>
      <c r="J110" s="11">
        <v>368</v>
      </c>
      <c r="K110" s="11" t="s">
        <v>346</v>
      </c>
      <c r="L110" s="11">
        <v>442</v>
      </c>
      <c r="M110" s="11">
        <v>1202</v>
      </c>
      <c r="N110" s="12" t="s">
        <v>297</v>
      </c>
    </row>
    <row r="111" spans="1:14" x14ac:dyDescent="0.3">
      <c r="A111" s="8" t="s">
        <v>122</v>
      </c>
      <c r="B111" s="9">
        <v>2100</v>
      </c>
      <c r="C111" s="9" t="s">
        <v>345</v>
      </c>
      <c r="D111" s="9">
        <v>1778</v>
      </c>
      <c r="E111" s="9" t="s">
        <v>345</v>
      </c>
      <c r="F111" s="9">
        <v>2851</v>
      </c>
      <c r="G111" s="9" t="s">
        <v>345</v>
      </c>
      <c r="H111" s="9">
        <v>1917</v>
      </c>
      <c r="I111" s="9" t="s">
        <v>345</v>
      </c>
      <c r="J111" s="47">
        <v>2606</v>
      </c>
      <c r="K111" s="47" t="s">
        <v>345</v>
      </c>
      <c r="L111" s="47">
        <v>430</v>
      </c>
      <c r="M111" s="47">
        <v>165</v>
      </c>
      <c r="N111" s="47" t="s">
        <v>242</v>
      </c>
    </row>
    <row r="112" spans="1:14" x14ac:dyDescent="0.3">
      <c r="A112" s="6" t="s">
        <v>123</v>
      </c>
      <c r="B112" s="11">
        <v>742</v>
      </c>
      <c r="C112" s="11" t="s">
        <v>346</v>
      </c>
      <c r="D112" s="11">
        <v>3488</v>
      </c>
      <c r="E112" s="11" t="s">
        <v>346</v>
      </c>
      <c r="F112" s="11">
        <v>11423</v>
      </c>
      <c r="G112" s="11" t="s">
        <v>346</v>
      </c>
      <c r="H112" s="11">
        <v>3308</v>
      </c>
      <c r="I112" s="11" t="s">
        <v>346</v>
      </c>
      <c r="J112" s="11">
        <v>4953</v>
      </c>
      <c r="K112" s="11" t="s">
        <v>346</v>
      </c>
      <c r="L112" s="11">
        <v>421</v>
      </c>
      <c r="M112" s="11">
        <v>85</v>
      </c>
      <c r="N112" s="12" t="s">
        <v>297</v>
      </c>
    </row>
    <row r="113" spans="1:14" x14ac:dyDescent="0.3">
      <c r="A113" s="8" t="s">
        <v>124</v>
      </c>
      <c r="B113" s="9">
        <v>4030</v>
      </c>
      <c r="C113" s="9" t="s">
        <v>345</v>
      </c>
      <c r="D113" s="9">
        <v>4245</v>
      </c>
      <c r="E113" s="9" t="s">
        <v>345</v>
      </c>
      <c r="F113" s="9">
        <v>4782</v>
      </c>
      <c r="G113" s="9" t="s">
        <v>345</v>
      </c>
      <c r="H113" s="9">
        <v>4333</v>
      </c>
      <c r="I113" s="9" t="s">
        <v>345</v>
      </c>
      <c r="J113" s="9">
        <v>2933</v>
      </c>
      <c r="K113" s="9" t="s">
        <v>345</v>
      </c>
      <c r="L113" s="9">
        <v>393</v>
      </c>
      <c r="M113" s="9">
        <v>134</v>
      </c>
      <c r="N113" s="10" t="s">
        <v>242</v>
      </c>
    </row>
    <row r="114" spans="1:14" x14ac:dyDescent="0.3">
      <c r="A114" s="6" t="s">
        <v>125</v>
      </c>
      <c r="B114" s="11">
        <v>6117</v>
      </c>
      <c r="C114" s="11" t="s">
        <v>345</v>
      </c>
      <c r="D114" s="11">
        <v>4645</v>
      </c>
      <c r="E114" s="11" t="s">
        <v>345</v>
      </c>
      <c r="F114" s="11">
        <v>6089</v>
      </c>
      <c r="G114" s="11" t="s">
        <v>345</v>
      </c>
      <c r="H114" s="11">
        <v>6189</v>
      </c>
      <c r="I114" s="11" t="s">
        <v>345</v>
      </c>
      <c r="J114" s="45">
        <v>2606</v>
      </c>
      <c r="K114" s="45" t="s">
        <v>345</v>
      </c>
      <c r="L114" s="45">
        <v>331</v>
      </c>
      <c r="M114" s="45">
        <v>127</v>
      </c>
      <c r="N114" s="45" t="s">
        <v>242</v>
      </c>
    </row>
    <row r="115" spans="1:14" x14ac:dyDescent="0.3">
      <c r="A115" s="8" t="s">
        <v>126</v>
      </c>
      <c r="B115" s="13">
        <v>1680</v>
      </c>
      <c r="C115" s="13" t="s">
        <v>345</v>
      </c>
      <c r="D115" s="13">
        <v>1885</v>
      </c>
      <c r="E115" s="13" t="s">
        <v>345</v>
      </c>
      <c r="F115" s="13">
        <v>2673</v>
      </c>
      <c r="G115" s="13" t="s">
        <v>345</v>
      </c>
      <c r="H115" s="9"/>
      <c r="I115" s="9"/>
      <c r="J115" s="13">
        <v>13160</v>
      </c>
      <c r="K115" s="13" t="s">
        <v>345</v>
      </c>
      <c r="L115" s="13">
        <v>329</v>
      </c>
      <c r="M115" s="13">
        <v>25</v>
      </c>
      <c r="N115" s="13" t="s">
        <v>242</v>
      </c>
    </row>
    <row r="116" spans="1:14" x14ac:dyDescent="0.3">
      <c r="A116" s="6" t="s">
        <v>127</v>
      </c>
      <c r="B116" s="11">
        <v>4027</v>
      </c>
      <c r="C116" s="11" t="s">
        <v>345</v>
      </c>
      <c r="D116" s="11">
        <v>4858</v>
      </c>
      <c r="E116" s="11" t="s">
        <v>345</v>
      </c>
      <c r="F116" s="11">
        <v>6250</v>
      </c>
      <c r="G116" s="11" t="s">
        <v>345</v>
      </c>
      <c r="H116" s="11">
        <v>8314</v>
      </c>
      <c r="I116" s="11" t="s">
        <v>345</v>
      </c>
      <c r="J116" s="11">
        <v>4735</v>
      </c>
      <c r="K116" s="11" t="s">
        <v>345</v>
      </c>
      <c r="L116" s="11">
        <v>322</v>
      </c>
      <c r="M116" s="11">
        <v>68</v>
      </c>
      <c r="N116" s="12" t="s">
        <v>242</v>
      </c>
    </row>
    <row r="117" spans="1:14" x14ac:dyDescent="0.3">
      <c r="A117" s="8" t="s">
        <v>128</v>
      </c>
      <c r="B117" s="9">
        <v>3024</v>
      </c>
      <c r="C117" s="9" t="s">
        <v>345</v>
      </c>
      <c r="D117" s="9">
        <v>2867</v>
      </c>
      <c r="E117" s="9" t="s">
        <v>345</v>
      </c>
      <c r="F117" s="9">
        <v>4529</v>
      </c>
      <c r="G117" s="9" t="s">
        <v>345</v>
      </c>
      <c r="H117" s="9">
        <v>4977</v>
      </c>
      <c r="I117" s="9" t="s">
        <v>345</v>
      </c>
      <c r="J117" s="9">
        <v>7568</v>
      </c>
      <c r="K117" s="9" t="s">
        <v>345</v>
      </c>
      <c r="L117" s="9">
        <v>280</v>
      </c>
      <c r="M117" s="9">
        <v>37</v>
      </c>
      <c r="N117" s="10" t="s">
        <v>242</v>
      </c>
    </row>
    <row r="118" spans="1:14" x14ac:dyDescent="0.3">
      <c r="A118" s="6" t="s">
        <v>129</v>
      </c>
      <c r="B118" s="11">
        <v>6025</v>
      </c>
      <c r="C118" s="11" t="s">
        <v>345</v>
      </c>
      <c r="D118" s="11">
        <v>2321</v>
      </c>
      <c r="E118" s="11" t="s">
        <v>345</v>
      </c>
      <c r="F118" s="11">
        <v>2532</v>
      </c>
      <c r="G118" s="11" t="s">
        <v>345</v>
      </c>
      <c r="H118" s="11">
        <v>2281</v>
      </c>
      <c r="I118" s="11" t="s">
        <v>345</v>
      </c>
      <c r="J118" s="11">
        <v>1625</v>
      </c>
      <c r="K118" s="11" t="s">
        <v>345</v>
      </c>
      <c r="L118" s="11">
        <v>260</v>
      </c>
      <c r="M118" s="11">
        <v>160</v>
      </c>
      <c r="N118" s="12" t="s">
        <v>242</v>
      </c>
    </row>
    <row r="119" spans="1:14" x14ac:dyDescent="0.3">
      <c r="A119" s="8" t="s">
        <v>130</v>
      </c>
      <c r="B119" s="9">
        <v>2190</v>
      </c>
      <c r="C119" s="9" t="s">
        <v>345</v>
      </c>
      <c r="D119" s="9">
        <v>875</v>
      </c>
      <c r="E119" s="9" t="s">
        <v>345</v>
      </c>
      <c r="F119" s="9">
        <v>9000</v>
      </c>
      <c r="G119" s="9" t="s">
        <v>345</v>
      </c>
      <c r="H119" s="9">
        <v>2085</v>
      </c>
      <c r="I119" s="9" t="s">
        <v>345</v>
      </c>
      <c r="J119" s="9">
        <v>1707</v>
      </c>
      <c r="K119" s="9" t="s">
        <v>345</v>
      </c>
      <c r="L119" s="9">
        <v>256</v>
      </c>
      <c r="M119" s="9">
        <v>150</v>
      </c>
      <c r="N119" s="10" t="s">
        <v>242</v>
      </c>
    </row>
    <row r="120" spans="1:14" x14ac:dyDescent="0.3">
      <c r="A120" s="6" t="s">
        <v>131</v>
      </c>
      <c r="B120" s="11">
        <v>3329</v>
      </c>
      <c r="C120" s="11" t="s">
        <v>345</v>
      </c>
      <c r="D120" s="11">
        <v>3689</v>
      </c>
      <c r="E120" s="11" t="s">
        <v>345</v>
      </c>
      <c r="F120" s="11">
        <v>4081</v>
      </c>
      <c r="G120" s="11" t="s">
        <v>345</v>
      </c>
      <c r="H120" s="11">
        <v>3618</v>
      </c>
      <c r="I120" s="11" t="s">
        <v>345</v>
      </c>
      <c r="J120" s="11">
        <v>2839</v>
      </c>
      <c r="K120" s="11" t="s">
        <v>345</v>
      </c>
      <c r="L120" s="11">
        <v>247</v>
      </c>
      <c r="M120" s="11">
        <v>87</v>
      </c>
      <c r="N120" s="12" t="s">
        <v>242</v>
      </c>
    </row>
    <row r="121" spans="1:14" x14ac:dyDescent="0.3">
      <c r="A121" s="8" t="s">
        <v>132</v>
      </c>
      <c r="B121" s="9">
        <v>1298</v>
      </c>
      <c r="C121" s="9" t="s">
        <v>345</v>
      </c>
      <c r="D121" s="9">
        <v>939</v>
      </c>
      <c r="E121" s="9" t="s">
        <v>345</v>
      </c>
      <c r="F121" s="9">
        <v>1462</v>
      </c>
      <c r="G121" s="9" t="s">
        <v>345</v>
      </c>
      <c r="H121" s="9">
        <v>1538</v>
      </c>
      <c r="I121" s="9" t="s">
        <v>345</v>
      </c>
      <c r="J121" s="13">
        <v>1553</v>
      </c>
      <c r="K121" s="13" t="s">
        <v>345</v>
      </c>
      <c r="L121" s="13">
        <v>247</v>
      </c>
      <c r="M121" s="13">
        <v>159</v>
      </c>
      <c r="N121" s="13" t="s">
        <v>242</v>
      </c>
    </row>
    <row r="122" spans="1:14" x14ac:dyDescent="0.3">
      <c r="A122" s="6" t="s">
        <v>133</v>
      </c>
      <c r="B122" s="11">
        <v>3815</v>
      </c>
      <c r="C122" s="11" t="s">
        <v>345</v>
      </c>
      <c r="D122" s="11">
        <v>3266</v>
      </c>
      <c r="E122" s="11" t="s">
        <v>345</v>
      </c>
      <c r="F122" s="11">
        <v>3650</v>
      </c>
      <c r="G122" s="11" t="s">
        <v>345</v>
      </c>
      <c r="H122" s="11">
        <v>3733</v>
      </c>
      <c r="I122" s="11" t="s">
        <v>345</v>
      </c>
      <c r="J122" s="11">
        <v>2567</v>
      </c>
      <c r="K122" s="11" t="s">
        <v>345</v>
      </c>
      <c r="L122" s="11">
        <v>231</v>
      </c>
      <c r="M122" s="11">
        <v>90</v>
      </c>
      <c r="N122" s="12" t="s">
        <v>242</v>
      </c>
    </row>
    <row r="123" spans="1:14" x14ac:dyDescent="0.3">
      <c r="A123" s="8" t="s">
        <v>134</v>
      </c>
      <c r="B123" s="9">
        <v>2322</v>
      </c>
      <c r="C123" s="9" t="s">
        <v>345</v>
      </c>
      <c r="D123" s="9">
        <v>2787</v>
      </c>
      <c r="E123" s="9" t="s">
        <v>345</v>
      </c>
      <c r="F123" s="47">
        <v>3923</v>
      </c>
      <c r="G123" s="47" t="s">
        <v>345</v>
      </c>
      <c r="H123" s="9">
        <v>3189</v>
      </c>
      <c r="I123" s="9" t="s">
        <v>345</v>
      </c>
      <c r="J123" s="9">
        <v>4977</v>
      </c>
      <c r="K123" s="9" t="s">
        <v>345</v>
      </c>
      <c r="L123" s="9">
        <v>214</v>
      </c>
      <c r="M123" s="9">
        <v>43</v>
      </c>
      <c r="N123" s="10" t="s">
        <v>242</v>
      </c>
    </row>
    <row r="124" spans="1:14" x14ac:dyDescent="0.3">
      <c r="A124" s="6" t="s">
        <v>135</v>
      </c>
      <c r="B124" s="11">
        <v>4903</v>
      </c>
      <c r="C124" s="11" t="s">
        <v>345</v>
      </c>
      <c r="D124" s="11">
        <v>3551</v>
      </c>
      <c r="E124" s="11" t="s">
        <v>345</v>
      </c>
      <c r="F124" s="11">
        <v>5000</v>
      </c>
      <c r="G124" s="11" t="s">
        <v>345</v>
      </c>
      <c r="H124" s="11"/>
      <c r="I124" s="11"/>
      <c r="J124" s="11">
        <v>4512</v>
      </c>
      <c r="K124" s="11" t="s">
        <v>345</v>
      </c>
      <c r="L124" s="11">
        <v>194</v>
      </c>
      <c r="M124" s="11">
        <v>43</v>
      </c>
      <c r="N124" s="12" t="s">
        <v>242</v>
      </c>
    </row>
    <row r="125" spans="1:14" x14ac:dyDescent="0.3">
      <c r="A125" s="8" t="s">
        <v>136</v>
      </c>
      <c r="B125" s="9">
        <v>2786</v>
      </c>
      <c r="C125" s="9" t="s">
        <v>345</v>
      </c>
      <c r="D125" s="9">
        <v>2592</v>
      </c>
      <c r="E125" s="9" t="s">
        <v>345</v>
      </c>
      <c r="F125" s="9">
        <v>2535</v>
      </c>
      <c r="G125" s="9" t="s">
        <v>345</v>
      </c>
      <c r="H125" s="9">
        <v>2822</v>
      </c>
      <c r="I125" s="9" t="s">
        <v>345</v>
      </c>
      <c r="J125" s="13">
        <v>2821</v>
      </c>
      <c r="K125" s="13" t="s">
        <v>345</v>
      </c>
      <c r="L125" s="13">
        <v>189</v>
      </c>
      <c r="M125" s="13">
        <v>67</v>
      </c>
      <c r="N125" s="13" t="s">
        <v>242</v>
      </c>
    </row>
    <row r="126" spans="1:14" x14ac:dyDescent="0.3">
      <c r="A126" s="6" t="s">
        <v>137</v>
      </c>
      <c r="B126" s="11">
        <v>2438</v>
      </c>
      <c r="C126" s="11" t="s">
        <v>345</v>
      </c>
      <c r="D126" s="11">
        <v>750</v>
      </c>
      <c r="E126" s="11" t="s">
        <v>345</v>
      </c>
      <c r="F126" s="11">
        <v>1529</v>
      </c>
      <c r="G126" s="11" t="s">
        <v>345</v>
      </c>
      <c r="H126" s="11">
        <v>3000</v>
      </c>
      <c r="I126" s="11" t="s">
        <v>345</v>
      </c>
      <c r="J126" s="45">
        <v>2416</v>
      </c>
      <c r="K126" s="45" t="s">
        <v>345</v>
      </c>
      <c r="L126" s="45">
        <v>186</v>
      </c>
      <c r="M126" s="45">
        <v>77</v>
      </c>
      <c r="N126" s="45" t="s">
        <v>242</v>
      </c>
    </row>
    <row r="127" spans="1:14" x14ac:dyDescent="0.3">
      <c r="A127" s="8" t="s">
        <v>138</v>
      </c>
      <c r="B127" s="9">
        <v>7430</v>
      </c>
      <c r="C127" s="9" t="s">
        <v>345</v>
      </c>
      <c r="D127" s="9">
        <v>3664</v>
      </c>
      <c r="E127" s="9" t="s">
        <v>345</v>
      </c>
      <c r="F127" s="9">
        <v>3090</v>
      </c>
      <c r="G127" s="9" t="s">
        <v>345</v>
      </c>
      <c r="H127" s="9">
        <v>2717</v>
      </c>
      <c r="I127" s="9" t="s">
        <v>345</v>
      </c>
      <c r="J127" s="9">
        <v>4946</v>
      </c>
      <c r="K127" s="9" t="s">
        <v>345</v>
      </c>
      <c r="L127" s="9">
        <v>183</v>
      </c>
      <c r="M127" s="9">
        <v>37</v>
      </c>
      <c r="N127" s="10" t="s">
        <v>242</v>
      </c>
    </row>
    <row r="128" spans="1:14" x14ac:dyDescent="0.3">
      <c r="A128" s="6" t="s">
        <v>139</v>
      </c>
      <c r="B128" s="11">
        <v>2261</v>
      </c>
      <c r="C128" s="11" t="s">
        <v>345</v>
      </c>
      <c r="D128" s="11">
        <v>1722</v>
      </c>
      <c r="E128" s="11" t="s">
        <v>345</v>
      </c>
      <c r="F128" s="11">
        <v>2672</v>
      </c>
      <c r="G128" s="11" t="s">
        <v>345</v>
      </c>
      <c r="H128" s="11">
        <v>1631</v>
      </c>
      <c r="I128" s="11" t="s">
        <v>345</v>
      </c>
      <c r="J128" s="11">
        <v>3107</v>
      </c>
      <c r="K128" s="11" t="s">
        <v>345</v>
      </c>
      <c r="L128" s="11">
        <v>174</v>
      </c>
      <c r="M128" s="11">
        <v>56</v>
      </c>
      <c r="N128" s="12" t="s">
        <v>242</v>
      </c>
    </row>
    <row r="129" spans="1:14" x14ac:dyDescent="0.3">
      <c r="A129" s="8" t="s">
        <v>140</v>
      </c>
      <c r="B129" s="9">
        <v>3171</v>
      </c>
      <c r="C129" s="9" t="s">
        <v>345</v>
      </c>
      <c r="D129" s="9">
        <v>1708</v>
      </c>
      <c r="E129" s="9" t="s">
        <v>345</v>
      </c>
      <c r="F129" s="9">
        <v>4409</v>
      </c>
      <c r="G129" s="9" t="s">
        <v>345</v>
      </c>
      <c r="H129" s="9">
        <v>2300</v>
      </c>
      <c r="I129" s="9" t="s">
        <v>345</v>
      </c>
      <c r="J129" s="9">
        <v>3148</v>
      </c>
      <c r="K129" s="9" t="s">
        <v>345</v>
      </c>
      <c r="L129" s="9">
        <v>170</v>
      </c>
      <c r="M129" s="9">
        <v>54</v>
      </c>
      <c r="N129" s="10" t="s">
        <v>242</v>
      </c>
    </row>
    <row r="130" spans="1:14" x14ac:dyDescent="0.3">
      <c r="A130" s="6" t="s">
        <v>141</v>
      </c>
      <c r="B130" s="11">
        <v>4500</v>
      </c>
      <c r="C130" s="11" t="s">
        <v>345</v>
      </c>
      <c r="D130" s="11">
        <v>4714</v>
      </c>
      <c r="E130" s="11" t="s">
        <v>345</v>
      </c>
      <c r="F130" s="11">
        <v>4043</v>
      </c>
      <c r="G130" s="11" t="s">
        <v>345</v>
      </c>
      <c r="H130" s="11">
        <v>4900</v>
      </c>
      <c r="I130" s="11" t="s">
        <v>345</v>
      </c>
      <c r="J130" s="11">
        <v>4657</v>
      </c>
      <c r="K130" s="11" t="s">
        <v>345</v>
      </c>
      <c r="L130" s="11">
        <v>163</v>
      </c>
      <c r="M130" s="11">
        <v>35</v>
      </c>
      <c r="N130" s="12" t="s">
        <v>242</v>
      </c>
    </row>
    <row r="131" spans="1:14" x14ac:dyDescent="0.3">
      <c r="A131" s="8" t="s">
        <v>142</v>
      </c>
      <c r="B131" s="47">
        <v>7185</v>
      </c>
      <c r="C131" s="47" t="s">
        <v>345</v>
      </c>
      <c r="D131" s="47">
        <v>6645</v>
      </c>
      <c r="E131" s="47" t="s">
        <v>345</v>
      </c>
      <c r="F131" s="47">
        <v>11500</v>
      </c>
      <c r="G131" s="47" t="s">
        <v>345</v>
      </c>
      <c r="H131" s="47">
        <v>6308</v>
      </c>
      <c r="I131" s="47" t="s">
        <v>345</v>
      </c>
      <c r="J131" s="9">
        <v>5400</v>
      </c>
      <c r="K131" s="9" t="s">
        <v>345</v>
      </c>
      <c r="L131" s="9">
        <v>162</v>
      </c>
      <c r="M131" s="9">
        <v>30</v>
      </c>
      <c r="N131" s="10" t="s">
        <v>242</v>
      </c>
    </row>
    <row r="132" spans="1:14" x14ac:dyDescent="0.3">
      <c r="A132" s="6" t="s">
        <v>143</v>
      </c>
      <c r="B132" s="14">
        <v>3667</v>
      </c>
      <c r="C132" s="14" t="s">
        <v>345</v>
      </c>
      <c r="D132" s="14">
        <v>1018</v>
      </c>
      <c r="E132" s="14" t="s">
        <v>345</v>
      </c>
      <c r="F132" s="14">
        <v>1200</v>
      </c>
      <c r="G132" s="14" t="s">
        <v>345</v>
      </c>
      <c r="H132" s="14">
        <v>1466</v>
      </c>
      <c r="I132" s="14" t="s">
        <v>345</v>
      </c>
      <c r="J132" s="14">
        <v>3854</v>
      </c>
      <c r="K132" s="14" t="s">
        <v>345</v>
      </c>
      <c r="L132" s="14">
        <v>158</v>
      </c>
      <c r="M132" s="14">
        <v>41</v>
      </c>
      <c r="N132" s="14" t="s">
        <v>242</v>
      </c>
    </row>
    <row r="133" spans="1:14" x14ac:dyDescent="0.3">
      <c r="A133" s="8" t="s">
        <v>144</v>
      </c>
      <c r="B133" s="13">
        <v>2648</v>
      </c>
      <c r="C133" s="13" t="s">
        <v>345</v>
      </c>
      <c r="D133" s="13">
        <v>3052</v>
      </c>
      <c r="E133" s="13" t="s">
        <v>345</v>
      </c>
      <c r="F133" s="13">
        <v>2333</v>
      </c>
      <c r="G133" s="13" t="s">
        <v>345</v>
      </c>
      <c r="H133" s="13">
        <v>2078</v>
      </c>
      <c r="I133" s="13" t="s">
        <v>345</v>
      </c>
      <c r="J133" s="13">
        <v>1861</v>
      </c>
      <c r="K133" s="13" t="s">
        <v>345</v>
      </c>
      <c r="L133" s="13">
        <v>134</v>
      </c>
      <c r="M133" s="13">
        <v>72</v>
      </c>
      <c r="N133" s="13" t="s">
        <v>242</v>
      </c>
    </row>
    <row r="134" spans="1:14" x14ac:dyDescent="0.3">
      <c r="A134" s="6" t="s">
        <v>145</v>
      </c>
      <c r="B134" s="11">
        <v>4263</v>
      </c>
      <c r="C134" s="11" t="s">
        <v>345</v>
      </c>
      <c r="D134" s="11">
        <v>5037</v>
      </c>
      <c r="E134" s="11" t="s">
        <v>345</v>
      </c>
      <c r="F134" s="45">
        <v>3469</v>
      </c>
      <c r="G134" s="45" t="s">
        <v>345</v>
      </c>
      <c r="H134" s="11">
        <v>5625</v>
      </c>
      <c r="I134" s="11" t="s">
        <v>345</v>
      </c>
      <c r="J134" s="11">
        <v>6700</v>
      </c>
      <c r="K134" s="11" t="s">
        <v>345</v>
      </c>
      <c r="L134" s="11">
        <v>134</v>
      </c>
      <c r="M134" s="11">
        <v>20</v>
      </c>
      <c r="N134" s="12" t="s">
        <v>242</v>
      </c>
    </row>
    <row r="135" spans="1:14" x14ac:dyDescent="0.3">
      <c r="A135" s="8" t="s">
        <v>146</v>
      </c>
      <c r="B135" s="9">
        <v>4167</v>
      </c>
      <c r="C135" s="9" t="s">
        <v>345</v>
      </c>
      <c r="D135" s="9">
        <v>3179</v>
      </c>
      <c r="E135" s="9" t="s">
        <v>345</v>
      </c>
      <c r="F135" s="9"/>
      <c r="G135" s="9"/>
      <c r="H135" s="9">
        <v>3444</v>
      </c>
      <c r="I135" s="9" t="s">
        <v>345</v>
      </c>
      <c r="J135" s="9">
        <v>3613</v>
      </c>
      <c r="K135" s="9" t="s">
        <v>345</v>
      </c>
      <c r="L135" s="9">
        <v>112</v>
      </c>
      <c r="M135" s="9">
        <v>31</v>
      </c>
      <c r="N135" s="10" t="s">
        <v>242</v>
      </c>
    </row>
    <row r="136" spans="1:14" x14ac:dyDescent="0.3">
      <c r="A136" s="6" t="s">
        <v>147</v>
      </c>
      <c r="B136" s="11">
        <v>5241</v>
      </c>
      <c r="C136" s="11" t="s">
        <v>345</v>
      </c>
      <c r="D136" s="11">
        <v>2826</v>
      </c>
      <c r="E136" s="11" t="s">
        <v>345</v>
      </c>
      <c r="F136" s="11">
        <v>4260</v>
      </c>
      <c r="G136" s="11" t="s">
        <v>345</v>
      </c>
      <c r="H136" s="11">
        <v>7000</v>
      </c>
      <c r="I136" s="11" t="s">
        <v>345</v>
      </c>
      <c r="J136" s="45">
        <v>2605</v>
      </c>
      <c r="K136" s="45" t="s">
        <v>345</v>
      </c>
      <c r="L136" s="45">
        <v>112</v>
      </c>
      <c r="M136" s="45">
        <v>43</v>
      </c>
      <c r="N136" s="45" t="s">
        <v>242</v>
      </c>
    </row>
    <row r="137" spans="1:14" x14ac:dyDescent="0.3">
      <c r="A137" s="8" t="s">
        <v>148</v>
      </c>
      <c r="B137" s="13">
        <v>3143</v>
      </c>
      <c r="C137" s="13" t="s">
        <v>345</v>
      </c>
      <c r="D137" s="13">
        <v>3000</v>
      </c>
      <c r="E137" s="13" t="s">
        <v>345</v>
      </c>
      <c r="F137" s="9"/>
      <c r="G137" s="9"/>
      <c r="H137" s="13">
        <v>4512</v>
      </c>
      <c r="I137" s="13" t="s">
        <v>345</v>
      </c>
      <c r="J137" s="13">
        <v>4409</v>
      </c>
      <c r="K137" s="13" t="s">
        <v>345</v>
      </c>
      <c r="L137" s="13">
        <v>97</v>
      </c>
      <c r="M137" s="13">
        <v>22</v>
      </c>
      <c r="N137" s="13" t="s">
        <v>242</v>
      </c>
    </row>
    <row r="138" spans="1:14" x14ac:dyDescent="0.3">
      <c r="A138" s="6" t="s">
        <v>149</v>
      </c>
      <c r="B138" s="11">
        <v>3538</v>
      </c>
      <c r="C138" s="11" t="s">
        <v>345</v>
      </c>
      <c r="D138" s="11">
        <v>2767</v>
      </c>
      <c r="E138" s="11" t="s">
        <v>345</v>
      </c>
      <c r="F138" s="11">
        <v>3435</v>
      </c>
      <c r="G138" s="11" t="s">
        <v>345</v>
      </c>
      <c r="H138" s="11">
        <v>4293</v>
      </c>
      <c r="I138" s="11" t="s">
        <v>345</v>
      </c>
      <c r="J138" s="11">
        <v>3000</v>
      </c>
      <c r="K138" s="11" t="s">
        <v>345</v>
      </c>
      <c r="L138" s="11">
        <v>84</v>
      </c>
      <c r="M138" s="11">
        <v>28</v>
      </c>
      <c r="N138" s="12" t="s">
        <v>242</v>
      </c>
    </row>
    <row r="139" spans="1:14" x14ac:dyDescent="0.3">
      <c r="A139" s="8" t="s">
        <v>150</v>
      </c>
      <c r="B139" s="9"/>
      <c r="C139" s="9"/>
      <c r="D139" s="9"/>
      <c r="E139" s="9"/>
      <c r="F139" s="9">
        <v>130</v>
      </c>
      <c r="G139" s="9" t="s">
        <v>345</v>
      </c>
      <c r="H139" s="9">
        <v>1093</v>
      </c>
      <c r="I139" s="9" t="s">
        <v>345</v>
      </c>
      <c r="J139" s="9">
        <v>2050</v>
      </c>
      <c r="K139" s="9" t="s">
        <v>345</v>
      </c>
      <c r="L139" s="9">
        <v>82</v>
      </c>
      <c r="M139" s="9">
        <v>40</v>
      </c>
      <c r="N139" s="10" t="s">
        <v>242</v>
      </c>
    </row>
    <row r="140" spans="1:14" x14ac:dyDescent="0.3">
      <c r="A140" s="6" t="s">
        <v>151</v>
      </c>
      <c r="B140" s="14">
        <v>4800</v>
      </c>
      <c r="C140" s="14" t="s">
        <v>345</v>
      </c>
      <c r="D140" s="14">
        <v>4313</v>
      </c>
      <c r="E140" s="14" t="s">
        <v>345</v>
      </c>
      <c r="F140" s="14">
        <v>4125</v>
      </c>
      <c r="G140" s="14" t="s">
        <v>345</v>
      </c>
      <c r="H140" s="14">
        <v>3071</v>
      </c>
      <c r="I140" s="14" t="s">
        <v>345</v>
      </c>
      <c r="J140" s="14">
        <v>4824</v>
      </c>
      <c r="K140" s="14" t="s">
        <v>345</v>
      </c>
      <c r="L140" s="14">
        <v>82</v>
      </c>
      <c r="M140" s="14">
        <v>17</v>
      </c>
      <c r="N140" s="14" t="s">
        <v>242</v>
      </c>
    </row>
    <row r="141" spans="1:14" x14ac:dyDescent="0.3">
      <c r="A141" s="8" t="s">
        <v>152</v>
      </c>
      <c r="B141" s="9">
        <v>480</v>
      </c>
      <c r="C141" s="9" t="s">
        <v>345</v>
      </c>
      <c r="D141" s="9">
        <v>5357</v>
      </c>
      <c r="E141" s="9" t="s">
        <v>345</v>
      </c>
      <c r="F141" s="9"/>
      <c r="G141" s="9" t="s">
        <v>345</v>
      </c>
      <c r="H141" s="9">
        <v>5324</v>
      </c>
      <c r="I141" s="9" t="s">
        <v>345</v>
      </c>
      <c r="J141" s="9">
        <v>1605</v>
      </c>
      <c r="K141" s="9" t="s">
        <v>345</v>
      </c>
      <c r="L141" s="9">
        <v>69</v>
      </c>
      <c r="M141" s="9">
        <v>43</v>
      </c>
      <c r="N141" s="10" t="s">
        <v>242</v>
      </c>
    </row>
    <row r="142" spans="1:14" x14ac:dyDescent="0.3">
      <c r="A142" s="6" t="s">
        <v>153</v>
      </c>
      <c r="B142" s="11">
        <v>5375</v>
      </c>
      <c r="C142" s="11" t="s">
        <v>345</v>
      </c>
      <c r="D142" s="11">
        <v>2371</v>
      </c>
      <c r="E142" s="11" t="s">
        <v>345</v>
      </c>
      <c r="F142" s="11">
        <v>931</v>
      </c>
      <c r="G142" s="11" t="s">
        <v>345</v>
      </c>
      <c r="H142" s="11">
        <v>1569</v>
      </c>
      <c r="I142" s="11" t="s">
        <v>345</v>
      </c>
      <c r="J142" s="11">
        <v>8400</v>
      </c>
      <c r="K142" s="11" t="s">
        <v>345</v>
      </c>
      <c r="L142" s="11">
        <v>42</v>
      </c>
      <c r="M142" s="11">
        <v>5</v>
      </c>
      <c r="N142" s="12" t="s">
        <v>242</v>
      </c>
    </row>
    <row r="143" spans="1:14" x14ac:dyDescent="0.3">
      <c r="A143" s="8" t="s">
        <v>154</v>
      </c>
      <c r="B143" s="9">
        <v>7941</v>
      </c>
      <c r="C143" s="9" t="s">
        <v>345</v>
      </c>
      <c r="D143" s="9">
        <v>6500</v>
      </c>
      <c r="E143" s="9" t="s">
        <v>345</v>
      </c>
      <c r="F143" s="9">
        <v>1750</v>
      </c>
      <c r="G143" s="9" t="s">
        <v>345</v>
      </c>
      <c r="H143" s="9">
        <v>1227</v>
      </c>
      <c r="I143" s="9" t="s">
        <v>345</v>
      </c>
      <c r="J143" s="9">
        <v>837</v>
      </c>
      <c r="K143" s="9" t="s">
        <v>345</v>
      </c>
      <c r="L143" s="9">
        <v>41</v>
      </c>
      <c r="M143" s="9">
        <v>49</v>
      </c>
      <c r="N143" s="10" t="s">
        <v>242</v>
      </c>
    </row>
    <row r="144" spans="1:14" x14ac:dyDescent="0.3">
      <c r="A144" s="6" t="s">
        <v>155</v>
      </c>
      <c r="B144" s="11">
        <v>5000</v>
      </c>
      <c r="C144" s="11" t="s">
        <v>345</v>
      </c>
      <c r="D144" s="11">
        <v>36000</v>
      </c>
      <c r="E144" s="11" t="s">
        <v>345</v>
      </c>
      <c r="F144" s="11"/>
      <c r="G144" s="11" t="s">
        <v>345</v>
      </c>
      <c r="H144" s="11">
        <v>6667</v>
      </c>
      <c r="I144" s="11" t="s">
        <v>345</v>
      </c>
      <c r="J144" s="11">
        <v>10000</v>
      </c>
      <c r="K144" s="11" t="s">
        <v>345</v>
      </c>
      <c r="L144" s="11">
        <v>40</v>
      </c>
      <c r="M144" s="11">
        <v>4</v>
      </c>
      <c r="N144" s="12" t="s">
        <v>242</v>
      </c>
    </row>
    <row r="145" spans="1:14" x14ac:dyDescent="0.3">
      <c r="A145" s="8" t="s">
        <v>156</v>
      </c>
      <c r="B145" s="9">
        <v>8000</v>
      </c>
      <c r="C145" s="9" t="s">
        <v>345</v>
      </c>
      <c r="D145" s="9">
        <v>1625</v>
      </c>
      <c r="E145" s="9" t="s">
        <v>345</v>
      </c>
      <c r="F145" s="9">
        <v>5000</v>
      </c>
      <c r="G145" s="9" t="s">
        <v>345</v>
      </c>
      <c r="H145" s="9">
        <v>10333</v>
      </c>
      <c r="I145" s="9" t="s">
        <v>345</v>
      </c>
      <c r="J145" s="9">
        <v>6333</v>
      </c>
      <c r="K145" s="9" t="s">
        <v>345</v>
      </c>
      <c r="L145" s="9">
        <v>38</v>
      </c>
      <c r="M145" s="9">
        <v>6</v>
      </c>
      <c r="N145" s="10" t="s">
        <v>242</v>
      </c>
    </row>
    <row r="146" spans="1:14" x14ac:dyDescent="0.3">
      <c r="A146" s="6" t="s">
        <v>157</v>
      </c>
      <c r="B146" s="11">
        <v>20000</v>
      </c>
      <c r="C146" s="11" t="s">
        <v>345</v>
      </c>
      <c r="D146" s="11">
        <v>1153</v>
      </c>
      <c r="E146" s="11" t="s">
        <v>345</v>
      </c>
      <c r="F146" s="11">
        <v>5500</v>
      </c>
      <c r="G146" s="11" t="s">
        <v>345</v>
      </c>
      <c r="H146" s="11">
        <v>2050</v>
      </c>
      <c r="I146" s="11" t="s">
        <v>345</v>
      </c>
      <c r="J146" s="11">
        <v>1571</v>
      </c>
      <c r="K146" s="11" t="s">
        <v>345</v>
      </c>
      <c r="L146" s="11">
        <v>33</v>
      </c>
      <c r="M146" s="11">
        <v>21</v>
      </c>
      <c r="N146" s="12" t="s">
        <v>242</v>
      </c>
    </row>
    <row r="147" spans="1:14" x14ac:dyDescent="0.3">
      <c r="A147" s="8" t="s">
        <v>158</v>
      </c>
      <c r="B147" s="13">
        <v>3193</v>
      </c>
      <c r="C147" s="13" t="s">
        <v>345</v>
      </c>
      <c r="D147" s="13">
        <v>3550</v>
      </c>
      <c r="E147" s="13" t="s">
        <v>345</v>
      </c>
      <c r="F147" s="13">
        <v>4724</v>
      </c>
      <c r="G147" s="13" t="s">
        <v>345</v>
      </c>
      <c r="H147" s="13">
        <v>3714</v>
      </c>
      <c r="I147" s="13" t="s">
        <v>345</v>
      </c>
      <c r="J147" s="13">
        <v>3667</v>
      </c>
      <c r="K147" s="13" t="s">
        <v>345</v>
      </c>
      <c r="L147" s="13">
        <v>33</v>
      </c>
      <c r="M147" s="13">
        <v>9</v>
      </c>
      <c r="N147" s="13" t="s">
        <v>242</v>
      </c>
    </row>
    <row r="148" spans="1:14" x14ac:dyDescent="0.3">
      <c r="A148" s="6" t="s">
        <v>159</v>
      </c>
      <c r="B148" s="14">
        <v>2944</v>
      </c>
      <c r="C148" s="14" t="s">
        <v>345</v>
      </c>
      <c r="D148" s="14">
        <v>3270</v>
      </c>
      <c r="E148" s="14" t="s">
        <v>345</v>
      </c>
      <c r="F148" s="14">
        <v>3031</v>
      </c>
      <c r="G148" s="14" t="s">
        <v>345</v>
      </c>
      <c r="H148" s="14">
        <v>1571</v>
      </c>
      <c r="I148" s="14" t="s">
        <v>345</v>
      </c>
      <c r="J148" s="11"/>
      <c r="K148" s="11"/>
      <c r="L148" s="14">
        <v>31</v>
      </c>
      <c r="M148" s="14">
        <v>0</v>
      </c>
      <c r="N148" s="14" t="s">
        <v>292</v>
      </c>
    </row>
    <row r="149" spans="1:14" x14ac:dyDescent="0.3">
      <c r="A149" s="8" t="s">
        <v>160</v>
      </c>
      <c r="B149" s="9">
        <v>18667</v>
      </c>
      <c r="C149" s="9" t="s">
        <v>345</v>
      </c>
      <c r="D149" s="9"/>
      <c r="E149" s="9"/>
      <c r="F149" s="9"/>
      <c r="G149" s="9"/>
      <c r="H149" s="9"/>
      <c r="I149" s="9"/>
      <c r="J149" s="9">
        <v>912</v>
      </c>
      <c r="K149" s="9" t="s">
        <v>345</v>
      </c>
      <c r="L149" s="9">
        <v>31</v>
      </c>
      <c r="M149" s="9">
        <v>34</v>
      </c>
      <c r="N149" s="10" t="s">
        <v>242</v>
      </c>
    </row>
    <row r="150" spans="1:14" x14ac:dyDescent="0.3">
      <c r="A150" s="6" t="s">
        <v>161</v>
      </c>
      <c r="B150" s="11">
        <v>6000</v>
      </c>
      <c r="C150" s="11" t="s">
        <v>345</v>
      </c>
      <c r="D150" s="11">
        <v>4778</v>
      </c>
      <c r="E150" s="11" t="s">
        <v>345</v>
      </c>
      <c r="F150" s="11">
        <v>8000</v>
      </c>
      <c r="G150" s="11" t="s">
        <v>345</v>
      </c>
      <c r="H150" s="11">
        <v>15400</v>
      </c>
      <c r="I150" s="11" t="s">
        <v>345</v>
      </c>
      <c r="J150" s="11">
        <v>10333</v>
      </c>
      <c r="K150" s="11" t="s">
        <v>345</v>
      </c>
      <c r="L150" s="11">
        <v>31</v>
      </c>
      <c r="M150" s="11">
        <v>3</v>
      </c>
      <c r="N150" s="12" t="s">
        <v>242</v>
      </c>
    </row>
    <row r="151" spans="1:14" x14ac:dyDescent="0.3">
      <c r="A151" s="8" t="s">
        <v>162</v>
      </c>
      <c r="B151" s="13">
        <v>2074</v>
      </c>
      <c r="C151" s="13" t="s">
        <v>345</v>
      </c>
      <c r="D151" s="13">
        <v>2125</v>
      </c>
      <c r="E151" s="13" t="s">
        <v>345</v>
      </c>
      <c r="F151" s="13">
        <v>2159</v>
      </c>
      <c r="G151" s="13" t="s">
        <v>345</v>
      </c>
      <c r="H151" s="13">
        <v>2000</v>
      </c>
      <c r="I151" s="13" t="s">
        <v>345</v>
      </c>
      <c r="J151" s="13">
        <v>2000</v>
      </c>
      <c r="K151" s="13" t="s">
        <v>345</v>
      </c>
      <c r="L151" s="13">
        <v>28</v>
      </c>
      <c r="M151" s="13">
        <v>14</v>
      </c>
      <c r="N151" s="13" t="s">
        <v>242</v>
      </c>
    </row>
    <row r="152" spans="1:14" x14ac:dyDescent="0.3">
      <c r="A152" s="6" t="s">
        <v>163</v>
      </c>
      <c r="B152" s="11"/>
      <c r="C152" s="11"/>
      <c r="D152" s="14">
        <v>3000</v>
      </c>
      <c r="E152" s="14" t="s">
        <v>345</v>
      </c>
      <c r="F152" s="11"/>
      <c r="G152" s="14" t="s">
        <v>345</v>
      </c>
      <c r="H152" s="11"/>
      <c r="I152" s="14" t="s">
        <v>345</v>
      </c>
      <c r="J152" s="11"/>
      <c r="K152" s="14" t="s">
        <v>345</v>
      </c>
      <c r="L152" s="14">
        <v>26</v>
      </c>
      <c r="M152" s="14">
        <v>0</v>
      </c>
      <c r="N152" s="14" t="s">
        <v>242</v>
      </c>
    </row>
    <row r="153" spans="1:14" x14ac:dyDescent="0.3">
      <c r="A153" s="8" t="s">
        <v>164</v>
      </c>
      <c r="B153" s="9">
        <v>9000</v>
      </c>
      <c r="C153" s="9" t="s">
        <v>345</v>
      </c>
      <c r="D153" s="9">
        <v>2800</v>
      </c>
      <c r="E153" s="9" t="s">
        <v>345</v>
      </c>
      <c r="F153" s="9"/>
      <c r="G153" s="9"/>
      <c r="H153" s="9">
        <v>2875</v>
      </c>
      <c r="I153" s="9" t="s">
        <v>345</v>
      </c>
      <c r="J153" s="9">
        <v>12500</v>
      </c>
      <c r="K153" s="9" t="s">
        <v>345</v>
      </c>
      <c r="L153" s="9">
        <v>25</v>
      </c>
      <c r="M153" s="9">
        <v>2</v>
      </c>
      <c r="N153" s="10" t="s">
        <v>242</v>
      </c>
    </row>
    <row r="154" spans="1:14" x14ac:dyDescent="0.3">
      <c r="A154" s="6" t="s">
        <v>165</v>
      </c>
      <c r="B154" s="11"/>
      <c r="C154" s="14" t="s">
        <v>345</v>
      </c>
      <c r="D154" s="11"/>
      <c r="E154" s="14" t="s">
        <v>345</v>
      </c>
      <c r="F154" s="11"/>
      <c r="G154" s="11"/>
      <c r="H154" s="14">
        <v>25000</v>
      </c>
      <c r="I154" s="14" t="s">
        <v>345</v>
      </c>
      <c r="J154" s="14">
        <v>25000</v>
      </c>
      <c r="K154" s="14" t="s">
        <v>345</v>
      </c>
      <c r="L154" s="14">
        <v>25</v>
      </c>
      <c r="M154" s="14">
        <v>1</v>
      </c>
      <c r="N154" s="14" t="s">
        <v>242</v>
      </c>
    </row>
    <row r="155" spans="1:14" x14ac:dyDescent="0.3">
      <c r="A155" s="8" t="s">
        <v>166</v>
      </c>
      <c r="B155" s="9"/>
      <c r="C155" s="9"/>
      <c r="D155" s="9"/>
      <c r="E155" s="9"/>
      <c r="F155" s="9"/>
      <c r="G155" s="9"/>
      <c r="H155" s="13">
        <v>1571</v>
      </c>
      <c r="I155" s="13" t="s">
        <v>345</v>
      </c>
      <c r="J155" s="13">
        <v>2000</v>
      </c>
      <c r="K155" s="13" t="s">
        <v>345</v>
      </c>
      <c r="L155" s="13">
        <v>24</v>
      </c>
      <c r="M155" s="13">
        <v>12</v>
      </c>
      <c r="N155" s="13" t="s">
        <v>242</v>
      </c>
    </row>
    <row r="156" spans="1:14" x14ac:dyDescent="0.3">
      <c r="A156" s="6" t="s">
        <v>167</v>
      </c>
      <c r="B156" s="11">
        <v>6000</v>
      </c>
      <c r="C156" s="11" t="s">
        <v>345</v>
      </c>
      <c r="D156" s="11"/>
      <c r="E156" s="11"/>
      <c r="F156" s="11">
        <v>2000</v>
      </c>
      <c r="G156" s="11" t="s">
        <v>345</v>
      </c>
      <c r="H156" s="11"/>
      <c r="I156" s="11" t="s">
        <v>345</v>
      </c>
      <c r="J156" s="11">
        <v>2333</v>
      </c>
      <c r="K156" s="11" t="s">
        <v>345</v>
      </c>
      <c r="L156" s="11">
        <v>21</v>
      </c>
      <c r="M156" s="11">
        <v>9</v>
      </c>
      <c r="N156" s="12" t="s">
        <v>242</v>
      </c>
    </row>
    <row r="157" spans="1:14" x14ac:dyDescent="0.3">
      <c r="A157" s="8" t="s">
        <v>168</v>
      </c>
      <c r="B157" s="13">
        <v>3073</v>
      </c>
      <c r="C157" s="13" t="s">
        <v>345</v>
      </c>
      <c r="D157" s="13">
        <v>3681</v>
      </c>
      <c r="E157" s="13" t="s">
        <v>345</v>
      </c>
      <c r="F157" s="13">
        <v>4867</v>
      </c>
      <c r="G157" s="13" t="s">
        <v>345</v>
      </c>
      <c r="H157" s="13">
        <v>1093</v>
      </c>
      <c r="I157" s="13" t="s">
        <v>345</v>
      </c>
      <c r="J157" s="13">
        <v>3500</v>
      </c>
      <c r="K157" s="13" t="s">
        <v>345</v>
      </c>
      <c r="L157" s="13">
        <v>21</v>
      </c>
      <c r="M157" s="13">
        <v>6</v>
      </c>
      <c r="N157" s="13" t="s">
        <v>242</v>
      </c>
    </row>
    <row r="158" spans="1:14" x14ac:dyDescent="0.3">
      <c r="A158" s="6" t="s">
        <v>169</v>
      </c>
      <c r="B158" s="11"/>
      <c r="C158" s="11"/>
      <c r="D158" s="11">
        <v>500</v>
      </c>
      <c r="E158" s="11" t="s">
        <v>345</v>
      </c>
      <c r="F158" s="11"/>
      <c r="G158" s="11"/>
      <c r="H158" s="11"/>
      <c r="I158" s="11"/>
      <c r="J158" s="14">
        <v>3000</v>
      </c>
      <c r="K158" s="14" t="s">
        <v>345</v>
      </c>
      <c r="L158" s="14">
        <v>21</v>
      </c>
      <c r="M158" s="14">
        <v>7</v>
      </c>
      <c r="N158" s="14" t="s">
        <v>242</v>
      </c>
    </row>
    <row r="159" spans="1:14" x14ac:dyDescent="0.3">
      <c r="A159" s="8" t="s">
        <v>170</v>
      </c>
      <c r="B159" s="9"/>
      <c r="C159" s="9"/>
      <c r="D159" s="9"/>
      <c r="E159" s="9" t="s">
        <v>345</v>
      </c>
      <c r="F159" s="13">
        <v>42000</v>
      </c>
      <c r="G159" s="13" t="s">
        <v>345</v>
      </c>
      <c r="H159" s="13">
        <v>8600</v>
      </c>
      <c r="I159" s="13" t="s">
        <v>345</v>
      </c>
      <c r="J159" s="13">
        <v>7000</v>
      </c>
      <c r="K159" s="13" t="s">
        <v>345</v>
      </c>
      <c r="L159" s="13">
        <v>21</v>
      </c>
      <c r="M159" s="13">
        <v>3</v>
      </c>
      <c r="N159" s="13" t="s">
        <v>242</v>
      </c>
    </row>
    <row r="160" spans="1:14" x14ac:dyDescent="0.3">
      <c r="A160" s="6" t="s">
        <v>171</v>
      </c>
      <c r="B160" s="11"/>
      <c r="C160" s="11"/>
      <c r="D160" s="11"/>
      <c r="E160" s="11" t="s">
        <v>345</v>
      </c>
      <c r="F160" s="11">
        <v>3333</v>
      </c>
      <c r="G160" s="11" t="s">
        <v>345</v>
      </c>
      <c r="H160" s="11">
        <v>4194</v>
      </c>
      <c r="I160" s="11" t="s">
        <v>345</v>
      </c>
      <c r="J160" s="11">
        <v>1667</v>
      </c>
      <c r="K160" s="11" t="s">
        <v>345</v>
      </c>
      <c r="L160" s="11">
        <v>20</v>
      </c>
      <c r="M160" s="11">
        <v>12</v>
      </c>
      <c r="N160" s="12" t="s">
        <v>242</v>
      </c>
    </row>
    <row r="161" spans="1:14" x14ac:dyDescent="0.3">
      <c r="A161" s="8" t="s">
        <v>172</v>
      </c>
      <c r="B161" s="9"/>
      <c r="C161" s="9" t="s">
        <v>345</v>
      </c>
      <c r="D161" s="9"/>
      <c r="E161" s="9" t="s">
        <v>345</v>
      </c>
      <c r="F161" s="9">
        <v>9000</v>
      </c>
      <c r="G161" s="9" t="s">
        <v>345</v>
      </c>
      <c r="H161" s="9">
        <v>7000</v>
      </c>
      <c r="I161" s="9" t="s">
        <v>345</v>
      </c>
      <c r="J161" s="9">
        <v>10000</v>
      </c>
      <c r="K161" s="9" t="s">
        <v>345</v>
      </c>
      <c r="L161" s="9">
        <v>20</v>
      </c>
      <c r="M161" s="9">
        <v>2</v>
      </c>
      <c r="N161" s="10" t="s">
        <v>242</v>
      </c>
    </row>
    <row r="162" spans="1:14" x14ac:dyDescent="0.3">
      <c r="A162" s="6" t="s">
        <v>173</v>
      </c>
      <c r="B162" s="11"/>
      <c r="C162" s="11"/>
      <c r="D162" s="11"/>
      <c r="E162" s="11"/>
      <c r="F162" s="45"/>
      <c r="G162" s="45" t="s">
        <v>345</v>
      </c>
      <c r="H162" s="14">
        <v>3143</v>
      </c>
      <c r="I162" s="14" t="s">
        <v>345</v>
      </c>
      <c r="J162" s="14">
        <v>3333</v>
      </c>
      <c r="K162" s="14" t="s">
        <v>345</v>
      </c>
      <c r="L162" s="14">
        <v>20</v>
      </c>
      <c r="M162" s="14">
        <v>6</v>
      </c>
      <c r="N162" s="14" t="s">
        <v>242</v>
      </c>
    </row>
    <row r="163" spans="1:14" x14ac:dyDescent="0.3">
      <c r="A163" s="8" t="s">
        <v>174</v>
      </c>
      <c r="B163" s="9"/>
      <c r="C163" s="9"/>
      <c r="D163" s="9">
        <v>3000</v>
      </c>
      <c r="E163" s="9" t="s">
        <v>345</v>
      </c>
      <c r="F163" s="9">
        <v>6000</v>
      </c>
      <c r="G163" s="9" t="s">
        <v>345</v>
      </c>
      <c r="H163" s="9">
        <v>6000</v>
      </c>
      <c r="I163" s="9" t="s">
        <v>345</v>
      </c>
      <c r="J163" s="9">
        <v>9000</v>
      </c>
      <c r="K163" s="9" t="s">
        <v>345</v>
      </c>
      <c r="L163" s="9">
        <v>18</v>
      </c>
      <c r="M163" s="9">
        <v>2</v>
      </c>
      <c r="N163" s="10" t="s">
        <v>242</v>
      </c>
    </row>
    <row r="164" spans="1:14" x14ac:dyDescent="0.3">
      <c r="A164" s="6" t="s">
        <v>175</v>
      </c>
      <c r="B164" s="11">
        <v>875</v>
      </c>
      <c r="C164" s="11" t="s">
        <v>346</v>
      </c>
      <c r="D164" s="11">
        <v>220</v>
      </c>
      <c r="E164" s="11" t="s">
        <v>346</v>
      </c>
      <c r="F164" s="11">
        <v>446</v>
      </c>
      <c r="G164" s="11" t="s">
        <v>346</v>
      </c>
      <c r="H164" s="11">
        <v>441</v>
      </c>
      <c r="I164" s="11" t="s">
        <v>346</v>
      </c>
      <c r="J164" s="11">
        <v>326</v>
      </c>
      <c r="K164" s="11" t="s">
        <v>346</v>
      </c>
      <c r="L164" s="11">
        <v>14</v>
      </c>
      <c r="M164" s="11">
        <v>43</v>
      </c>
      <c r="N164" s="12" t="s">
        <v>297</v>
      </c>
    </row>
    <row r="165" spans="1:14" x14ac:dyDescent="0.3">
      <c r="A165" s="8" t="s">
        <v>176</v>
      </c>
      <c r="B165" s="9"/>
      <c r="C165" s="13" t="s">
        <v>345</v>
      </c>
      <c r="D165" s="13">
        <v>1500</v>
      </c>
      <c r="E165" s="13" t="s">
        <v>345</v>
      </c>
      <c r="F165" s="13">
        <v>4000</v>
      </c>
      <c r="G165" s="13" t="s">
        <v>345</v>
      </c>
      <c r="H165" s="13">
        <v>2071</v>
      </c>
      <c r="I165" s="13" t="s">
        <v>345</v>
      </c>
      <c r="J165" s="13">
        <v>13000</v>
      </c>
      <c r="K165" s="13" t="s">
        <v>345</v>
      </c>
      <c r="L165" s="13">
        <v>13</v>
      </c>
      <c r="M165" s="13">
        <v>1</v>
      </c>
      <c r="N165" s="13" t="s">
        <v>242</v>
      </c>
    </row>
    <row r="166" spans="1:14" x14ac:dyDescent="0.3">
      <c r="A166" s="6" t="s">
        <v>177</v>
      </c>
      <c r="B166" s="11"/>
      <c r="C166" s="11"/>
      <c r="D166" s="11"/>
      <c r="E166" s="11"/>
      <c r="F166" s="11"/>
      <c r="G166" s="11"/>
      <c r="H166" s="11"/>
      <c r="I166" s="11"/>
      <c r="J166" s="14">
        <v>6000</v>
      </c>
      <c r="K166" s="14" t="s">
        <v>345</v>
      </c>
      <c r="L166" s="14">
        <v>12</v>
      </c>
      <c r="M166" s="14">
        <v>2</v>
      </c>
      <c r="N166" s="14" t="s">
        <v>242</v>
      </c>
    </row>
    <row r="167" spans="1:14" x14ac:dyDescent="0.3">
      <c r="A167" s="8" t="s">
        <v>178</v>
      </c>
      <c r="B167" s="9"/>
      <c r="C167" s="9"/>
      <c r="D167" s="9"/>
      <c r="E167" s="9" t="s">
        <v>345</v>
      </c>
      <c r="F167" s="9"/>
      <c r="G167" s="9"/>
      <c r="H167" s="9"/>
      <c r="I167" s="9"/>
      <c r="J167" s="9">
        <v>10000</v>
      </c>
      <c r="K167" s="9" t="s">
        <v>345</v>
      </c>
      <c r="L167" s="9">
        <v>10</v>
      </c>
      <c r="M167" s="9">
        <v>1</v>
      </c>
      <c r="N167" s="10" t="s">
        <v>242</v>
      </c>
    </row>
    <row r="168" spans="1:14" x14ac:dyDescent="0.3">
      <c r="A168" s="6" t="s">
        <v>179</v>
      </c>
      <c r="B168" s="11">
        <v>600</v>
      </c>
      <c r="C168" s="11" t="s">
        <v>345</v>
      </c>
      <c r="D168" s="11"/>
      <c r="E168" s="11"/>
      <c r="F168" s="11"/>
      <c r="G168" s="11"/>
      <c r="H168" s="11"/>
      <c r="I168" s="11"/>
      <c r="J168" s="11">
        <v>5000</v>
      </c>
      <c r="K168" s="11" t="s">
        <v>345</v>
      </c>
      <c r="L168" s="11">
        <v>10</v>
      </c>
      <c r="M168" s="11">
        <v>2</v>
      </c>
      <c r="N168" s="12" t="s">
        <v>242</v>
      </c>
    </row>
    <row r="169" spans="1:14" x14ac:dyDescent="0.3">
      <c r="A169" s="8" t="s">
        <v>180</v>
      </c>
      <c r="B169" s="9"/>
      <c r="C169" s="9"/>
      <c r="D169" s="9"/>
      <c r="E169" s="9"/>
      <c r="F169" s="9"/>
      <c r="G169" s="9"/>
      <c r="H169" s="9">
        <v>320</v>
      </c>
      <c r="I169" s="9" t="s">
        <v>345</v>
      </c>
      <c r="J169" s="9">
        <v>900</v>
      </c>
      <c r="K169" s="9" t="s">
        <v>345</v>
      </c>
      <c r="L169" s="9">
        <v>9</v>
      </c>
      <c r="M169" s="9">
        <v>10</v>
      </c>
      <c r="N169" s="10" t="s">
        <v>242</v>
      </c>
    </row>
    <row r="170" spans="1:14" x14ac:dyDescent="0.3">
      <c r="A170" s="6" t="s">
        <v>181</v>
      </c>
      <c r="B170" s="11"/>
      <c r="C170" s="14" t="s">
        <v>345</v>
      </c>
      <c r="D170" s="11"/>
      <c r="E170" s="11"/>
      <c r="F170" s="11"/>
      <c r="G170" s="11"/>
      <c r="H170" s="11"/>
      <c r="I170" s="11"/>
      <c r="J170" s="14">
        <v>2250</v>
      </c>
      <c r="K170" s="14" t="s">
        <v>345</v>
      </c>
      <c r="L170" s="14">
        <v>9</v>
      </c>
      <c r="M170" s="14">
        <v>4</v>
      </c>
      <c r="N170" s="14" t="s">
        <v>242</v>
      </c>
    </row>
    <row r="171" spans="1:14" x14ac:dyDescent="0.3">
      <c r="A171" s="8" t="s">
        <v>182</v>
      </c>
      <c r="B171" s="9">
        <v>3385</v>
      </c>
      <c r="C171" s="9" t="s">
        <v>345</v>
      </c>
      <c r="D171" s="9"/>
      <c r="E171" s="9"/>
      <c r="F171" s="9">
        <v>2364</v>
      </c>
      <c r="G171" s="9" t="s">
        <v>345</v>
      </c>
      <c r="H171" s="9"/>
      <c r="I171" s="9"/>
      <c r="J171" s="9">
        <v>4000</v>
      </c>
      <c r="K171" s="9" t="s">
        <v>345</v>
      </c>
      <c r="L171" s="9">
        <v>8</v>
      </c>
      <c r="M171" s="9">
        <v>2</v>
      </c>
      <c r="N171" s="10" t="s">
        <v>242</v>
      </c>
    </row>
    <row r="172" spans="1:14" x14ac:dyDescent="0.3">
      <c r="A172" s="6" t="s">
        <v>183</v>
      </c>
      <c r="B172" s="11"/>
      <c r="C172" s="14" t="s">
        <v>345</v>
      </c>
      <c r="D172" s="14">
        <v>9000</v>
      </c>
      <c r="E172" s="14" t="s">
        <v>345</v>
      </c>
      <c r="F172" s="11"/>
      <c r="G172" s="14" t="s">
        <v>345</v>
      </c>
      <c r="H172" s="14">
        <v>19000</v>
      </c>
      <c r="I172" s="14" t="s">
        <v>345</v>
      </c>
      <c r="J172" s="11"/>
      <c r="K172" s="14" t="s">
        <v>345</v>
      </c>
      <c r="L172" s="14">
        <v>8</v>
      </c>
      <c r="M172" s="14">
        <v>0</v>
      </c>
      <c r="N172" s="14" t="s">
        <v>242</v>
      </c>
    </row>
    <row r="173" spans="1:14" x14ac:dyDescent="0.3">
      <c r="A173" s="8" t="s">
        <v>184</v>
      </c>
      <c r="B173" s="9">
        <v>4000</v>
      </c>
      <c r="C173" s="9" t="s">
        <v>345</v>
      </c>
      <c r="D173" s="9">
        <v>500</v>
      </c>
      <c r="E173" s="9" t="s">
        <v>345</v>
      </c>
      <c r="F173" s="9">
        <v>2500</v>
      </c>
      <c r="G173" s="9" t="s">
        <v>345</v>
      </c>
      <c r="H173" s="9">
        <v>3444</v>
      </c>
      <c r="I173" s="9" t="s">
        <v>345</v>
      </c>
      <c r="J173" s="9">
        <v>7000</v>
      </c>
      <c r="K173" s="9" t="s">
        <v>345</v>
      </c>
      <c r="L173" s="9">
        <v>7</v>
      </c>
      <c r="M173" s="9">
        <v>1</v>
      </c>
      <c r="N173" s="10" t="s">
        <v>242</v>
      </c>
    </row>
    <row r="174" spans="1:14" x14ac:dyDescent="0.3">
      <c r="A174" s="6" t="s">
        <v>185</v>
      </c>
      <c r="B174" s="14">
        <v>4000</v>
      </c>
      <c r="C174" s="14" t="s">
        <v>345</v>
      </c>
      <c r="D174" s="14">
        <v>3000</v>
      </c>
      <c r="E174" s="14" t="s">
        <v>345</v>
      </c>
      <c r="F174" s="11"/>
      <c r="G174" s="11"/>
      <c r="H174" s="11"/>
      <c r="I174" s="11"/>
      <c r="J174" s="14">
        <v>7000</v>
      </c>
      <c r="K174" s="14" t="s">
        <v>345</v>
      </c>
      <c r="L174" s="14">
        <v>7</v>
      </c>
      <c r="M174" s="14">
        <v>1</v>
      </c>
      <c r="N174" s="14" t="s">
        <v>242</v>
      </c>
    </row>
    <row r="175" spans="1:14" x14ac:dyDescent="0.3">
      <c r="A175" s="8" t="s">
        <v>186</v>
      </c>
      <c r="B175" s="9"/>
      <c r="C175" s="9" t="s">
        <v>346</v>
      </c>
      <c r="D175" s="9"/>
      <c r="E175" s="9"/>
      <c r="F175" s="9"/>
      <c r="G175" s="9" t="s">
        <v>346</v>
      </c>
      <c r="H175" s="9"/>
      <c r="I175" s="9" t="s">
        <v>346</v>
      </c>
      <c r="J175" s="9"/>
      <c r="K175" s="9" t="s">
        <v>346</v>
      </c>
      <c r="L175" s="9">
        <v>6</v>
      </c>
      <c r="M175" s="9">
        <v>0</v>
      </c>
      <c r="N175" s="10" t="s">
        <v>297</v>
      </c>
    </row>
    <row r="176" spans="1:14" x14ac:dyDescent="0.3">
      <c r="A176" s="6" t="s">
        <v>187</v>
      </c>
      <c r="B176" s="11">
        <v>5545</v>
      </c>
      <c r="C176" s="11" t="s">
        <v>345</v>
      </c>
      <c r="D176" s="11">
        <v>5500</v>
      </c>
      <c r="E176" s="11" t="s">
        <v>345</v>
      </c>
      <c r="F176" s="11">
        <v>8857</v>
      </c>
      <c r="G176" s="11" t="s">
        <v>345</v>
      </c>
      <c r="H176" s="11">
        <v>6500</v>
      </c>
      <c r="I176" s="11" t="s">
        <v>345</v>
      </c>
      <c r="J176" s="11">
        <v>3000</v>
      </c>
      <c r="K176" s="11" t="s">
        <v>345</v>
      </c>
      <c r="L176" s="11">
        <v>6</v>
      </c>
      <c r="M176" s="11">
        <v>2</v>
      </c>
      <c r="N176" s="12" t="s">
        <v>242</v>
      </c>
    </row>
    <row r="177" spans="1:14" x14ac:dyDescent="0.3">
      <c r="A177" s="8" t="s">
        <v>188</v>
      </c>
      <c r="B177" s="9">
        <v>5000</v>
      </c>
      <c r="C177" s="9" t="s">
        <v>345</v>
      </c>
      <c r="D177" s="9">
        <v>9000</v>
      </c>
      <c r="E177" s="9" t="s">
        <v>345</v>
      </c>
      <c r="F177" s="9"/>
      <c r="G177" s="13" t="s">
        <v>345</v>
      </c>
      <c r="H177" s="9"/>
      <c r="I177" s="13" t="s">
        <v>345</v>
      </c>
      <c r="J177" s="13">
        <v>5000</v>
      </c>
      <c r="K177" s="13" t="s">
        <v>345</v>
      </c>
      <c r="L177" s="13">
        <v>5</v>
      </c>
      <c r="M177" s="13">
        <v>1</v>
      </c>
      <c r="N177" s="13" t="s">
        <v>242</v>
      </c>
    </row>
    <row r="178" spans="1:14" x14ac:dyDescent="0.3">
      <c r="A178" s="6" t="s">
        <v>189</v>
      </c>
      <c r="B178" s="11">
        <v>3200</v>
      </c>
      <c r="C178" s="11" t="s">
        <v>345</v>
      </c>
      <c r="D178" s="11">
        <v>6500</v>
      </c>
      <c r="E178" s="11" t="s">
        <v>345</v>
      </c>
      <c r="F178" s="11"/>
      <c r="G178" s="11" t="s">
        <v>345</v>
      </c>
      <c r="H178" s="11">
        <v>4643</v>
      </c>
      <c r="I178" s="11" t="s">
        <v>345</v>
      </c>
      <c r="J178" s="11">
        <v>4000</v>
      </c>
      <c r="K178" s="11" t="s">
        <v>345</v>
      </c>
      <c r="L178" s="11">
        <v>4</v>
      </c>
      <c r="M178" s="11">
        <v>1</v>
      </c>
      <c r="N178" s="12" t="s">
        <v>242</v>
      </c>
    </row>
    <row r="179" spans="1:14" x14ac:dyDescent="0.3">
      <c r="A179" s="8" t="s">
        <v>190</v>
      </c>
      <c r="B179" s="9">
        <v>3933</v>
      </c>
      <c r="C179" s="9" t="s">
        <v>345</v>
      </c>
      <c r="D179" s="9">
        <v>5500</v>
      </c>
      <c r="E179" s="9" t="s">
        <v>345</v>
      </c>
      <c r="F179" s="9">
        <v>14278</v>
      </c>
      <c r="G179" s="9" t="s">
        <v>345</v>
      </c>
      <c r="H179" s="9">
        <v>7286</v>
      </c>
      <c r="I179" s="9" t="s">
        <v>345</v>
      </c>
      <c r="J179" s="9"/>
      <c r="K179" s="9" t="s">
        <v>345</v>
      </c>
      <c r="L179" s="9">
        <v>3</v>
      </c>
      <c r="M179" s="9">
        <v>0</v>
      </c>
      <c r="N179" s="10" t="s">
        <v>242</v>
      </c>
    </row>
    <row r="180" spans="1:14" x14ac:dyDescent="0.3">
      <c r="A180" s="6" t="s">
        <v>191</v>
      </c>
      <c r="B180" s="11">
        <v>2125</v>
      </c>
      <c r="C180" s="11" t="s">
        <v>345</v>
      </c>
      <c r="D180" s="11">
        <v>1504</v>
      </c>
      <c r="E180" s="11" t="s">
        <v>345</v>
      </c>
      <c r="F180" s="11"/>
      <c r="G180" s="11" t="s">
        <v>345</v>
      </c>
      <c r="H180" s="11">
        <v>24000</v>
      </c>
      <c r="I180" s="11" t="s">
        <v>345</v>
      </c>
      <c r="J180" s="11">
        <v>1500</v>
      </c>
      <c r="K180" s="11" t="s">
        <v>345</v>
      </c>
      <c r="L180" s="11">
        <v>3</v>
      </c>
      <c r="M180" s="11">
        <v>2</v>
      </c>
      <c r="N180" s="12" t="s">
        <v>242</v>
      </c>
    </row>
    <row r="181" spans="1:14" x14ac:dyDescent="0.3">
      <c r="A181" s="8" t="s">
        <v>192</v>
      </c>
      <c r="B181" s="9">
        <v>3167</v>
      </c>
      <c r="C181" s="9" t="s">
        <v>346</v>
      </c>
      <c r="D181" s="9">
        <v>1421</v>
      </c>
      <c r="E181" s="9" t="s">
        <v>349</v>
      </c>
      <c r="F181" s="9">
        <v>2674</v>
      </c>
      <c r="G181" s="9" t="s">
        <v>346</v>
      </c>
      <c r="H181" s="9">
        <v>3625</v>
      </c>
      <c r="I181" s="9" t="s">
        <v>346</v>
      </c>
      <c r="J181" s="9"/>
      <c r="K181" s="9" t="s">
        <v>346</v>
      </c>
      <c r="L181" s="9">
        <v>3</v>
      </c>
      <c r="M181" s="9">
        <v>0</v>
      </c>
      <c r="N181" s="10" t="s">
        <v>297</v>
      </c>
    </row>
    <row r="182" spans="1:14" x14ac:dyDescent="0.3">
      <c r="A182" s="6" t="s">
        <v>193</v>
      </c>
      <c r="B182" s="11"/>
      <c r="C182" s="11"/>
      <c r="D182" s="11"/>
      <c r="E182" s="11"/>
      <c r="F182" s="11"/>
      <c r="G182" s="11"/>
      <c r="H182" s="11"/>
      <c r="I182" s="11"/>
      <c r="J182" s="14">
        <v>2000</v>
      </c>
      <c r="K182" s="14" t="s">
        <v>345</v>
      </c>
      <c r="L182" s="14">
        <v>2</v>
      </c>
      <c r="M182" s="14">
        <v>1</v>
      </c>
      <c r="N182" s="14" t="s">
        <v>242</v>
      </c>
    </row>
    <row r="183" spans="1:14" x14ac:dyDescent="0.3">
      <c r="A183" s="8" t="s">
        <v>194</v>
      </c>
      <c r="B183" s="9"/>
      <c r="C183" s="9"/>
      <c r="D183" s="9"/>
      <c r="E183" s="9"/>
      <c r="F183" s="9">
        <v>3000</v>
      </c>
      <c r="G183" s="9" t="s">
        <v>345</v>
      </c>
      <c r="H183" s="9">
        <v>2000</v>
      </c>
      <c r="I183" s="9" t="s">
        <v>345</v>
      </c>
      <c r="J183" s="9"/>
      <c r="K183" s="9" t="s">
        <v>345</v>
      </c>
      <c r="L183" s="9">
        <v>2</v>
      </c>
      <c r="M183" s="9">
        <v>0</v>
      </c>
      <c r="N183" s="10" t="s">
        <v>242</v>
      </c>
    </row>
    <row r="184" spans="1:14" x14ac:dyDescent="0.3">
      <c r="A184" s="6" t="s">
        <v>195</v>
      </c>
      <c r="B184" s="11"/>
      <c r="C184" s="11"/>
      <c r="D184" s="11"/>
      <c r="E184" s="11"/>
      <c r="F184" s="11"/>
      <c r="G184" s="14" t="s">
        <v>345</v>
      </c>
      <c r="H184" s="11"/>
      <c r="I184" s="11"/>
      <c r="J184" s="11"/>
      <c r="K184" s="14" t="s">
        <v>345</v>
      </c>
      <c r="L184" s="14">
        <v>2</v>
      </c>
      <c r="M184" s="14">
        <v>0</v>
      </c>
      <c r="N184" s="14" t="s">
        <v>242</v>
      </c>
    </row>
    <row r="185" spans="1:14" x14ac:dyDescent="0.3">
      <c r="A185" s="8" t="s">
        <v>196</v>
      </c>
      <c r="B185" s="9"/>
      <c r="C185" s="13" t="s">
        <v>345</v>
      </c>
      <c r="D185" s="9"/>
      <c r="E185" s="9"/>
      <c r="F185" s="9"/>
      <c r="G185" s="9"/>
      <c r="H185" s="9"/>
      <c r="I185" s="9"/>
      <c r="J185" s="9"/>
      <c r="K185" s="13" t="s">
        <v>345</v>
      </c>
      <c r="L185" s="13">
        <v>2</v>
      </c>
      <c r="M185" s="13">
        <v>0</v>
      </c>
      <c r="N185" s="13" t="s">
        <v>242</v>
      </c>
    </row>
    <row r="186" spans="1:14" x14ac:dyDescent="0.3">
      <c r="A186" s="6" t="s">
        <v>197</v>
      </c>
      <c r="B186" s="11"/>
      <c r="C186" s="11" t="s">
        <v>345</v>
      </c>
      <c r="D186" s="11">
        <v>2000</v>
      </c>
      <c r="E186" s="11" t="s">
        <v>345</v>
      </c>
      <c r="F186" s="11"/>
      <c r="G186" s="11"/>
      <c r="H186" s="11">
        <v>3000</v>
      </c>
      <c r="I186" s="11" t="s">
        <v>345</v>
      </c>
      <c r="J186" s="11"/>
      <c r="K186" s="11" t="s">
        <v>345</v>
      </c>
      <c r="L186" s="11">
        <v>1</v>
      </c>
      <c r="M186" s="11">
        <v>0</v>
      </c>
      <c r="N186" s="12" t="s">
        <v>242</v>
      </c>
    </row>
    <row r="187" spans="1:14" x14ac:dyDescent="0.3">
      <c r="A187" s="8" t="s">
        <v>198</v>
      </c>
      <c r="B187" s="9"/>
      <c r="C187" s="13" t="s">
        <v>345</v>
      </c>
      <c r="D187" s="9"/>
      <c r="E187" s="13" t="s">
        <v>345</v>
      </c>
      <c r="F187" s="13">
        <v>500</v>
      </c>
      <c r="G187" s="13" t="s">
        <v>345</v>
      </c>
      <c r="H187" s="9"/>
      <c r="I187" s="9"/>
      <c r="J187" s="9"/>
      <c r="K187" s="13" t="s">
        <v>345</v>
      </c>
      <c r="L187" s="13">
        <v>1</v>
      </c>
      <c r="M187" s="13">
        <v>0</v>
      </c>
      <c r="N187" s="13" t="s">
        <v>242</v>
      </c>
    </row>
    <row r="188" spans="1:14" x14ac:dyDescent="0.3">
      <c r="A188" s="6" t="s">
        <v>199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 t="s">
        <v>345</v>
      </c>
      <c r="L188" s="11">
        <v>1</v>
      </c>
      <c r="M188" s="11">
        <v>0</v>
      </c>
      <c r="N188" s="12" t="s">
        <v>242</v>
      </c>
    </row>
    <row r="189" spans="1:14" x14ac:dyDescent="0.3">
      <c r="A189" s="8" t="s">
        <v>200</v>
      </c>
      <c r="B189" s="9"/>
      <c r="C189" s="9" t="s">
        <v>345</v>
      </c>
      <c r="D189" s="9"/>
      <c r="E189" s="9" t="s">
        <v>345</v>
      </c>
      <c r="F189" s="9"/>
      <c r="G189" s="9"/>
      <c r="H189" s="9"/>
      <c r="I189" s="9" t="s">
        <v>345</v>
      </c>
      <c r="J189" s="9"/>
      <c r="K189" s="9" t="s">
        <v>345</v>
      </c>
      <c r="L189" s="9">
        <v>1</v>
      </c>
      <c r="M189" s="9">
        <v>0</v>
      </c>
      <c r="N189" s="10" t="s">
        <v>242</v>
      </c>
    </row>
    <row r="190" spans="1:14" x14ac:dyDescent="0.3">
      <c r="A190" s="6" t="s">
        <v>201</v>
      </c>
      <c r="B190" s="11">
        <v>444</v>
      </c>
      <c r="C190" s="11" t="s">
        <v>345</v>
      </c>
      <c r="D190" s="11"/>
      <c r="E190" s="11"/>
      <c r="F190" s="11"/>
      <c r="G190" s="11"/>
      <c r="H190" s="11"/>
      <c r="I190" s="11"/>
      <c r="J190" s="11"/>
      <c r="K190" s="11"/>
      <c r="L190" s="11">
        <v>0</v>
      </c>
      <c r="M190" s="11">
        <v>0</v>
      </c>
      <c r="N190" s="12"/>
    </row>
    <row r="191" spans="1:14" x14ac:dyDescent="0.3">
      <c r="A191" s="8" t="s">
        <v>202</v>
      </c>
      <c r="B191" s="9"/>
      <c r="C191" s="9"/>
      <c r="D191" s="9"/>
      <c r="E191" s="9" t="s">
        <v>345</v>
      </c>
      <c r="F191" s="9"/>
      <c r="G191" s="9"/>
      <c r="H191" s="9"/>
      <c r="I191" s="9" t="s">
        <v>345</v>
      </c>
      <c r="J191" s="9"/>
      <c r="K191" s="9"/>
      <c r="L191" s="9">
        <v>0</v>
      </c>
      <c r="M191" s="9">
        <v>0</v>
      </c>
      <c r="N191" s="10"/>
    </row>
    <row r="192" spans="1:14" x14ac:dyDescent="0.3">
      <c r="A192" s="6" t="s">
        <v>203</v>
      </c>
      <c r="B192" s="11">
        <v>618</v>
      </c>
      <c r="C192" s="11" t="s">
        <v>345</v>
      </c>
      <c r="D192" s="11">
        <v>282</v>
      </c>
      <c r="E192" s="11" t="s">
        <v>345</v>
      </c>
      <c r="F192" s="11">
        <v>406</v>
      </c>
      <c r="G192" s="11" t="s">
        <v>345</v>
      </c>
      <c r="H192" s="11">
        <v>200</v>
      </c>
      <c r="I192" s="11" t="s">
        <v>345</v>
      </c>
      <c r="J192" s="11"/>
      <c r="K192" s="11"/>
      <c r="L192" s="11">
        <v>0</v>
      </c>
      <c r="M192" s="11">
        <v>0</v>
      </c>
      <c r="N192" s="12"/>
    </row>
    <row r="193" spans="1:14" x14ac:dyDescent="0.3">
      <c r="A193" s="8" t="s">
        <v>52</v>
      </c>
      <c r="B193" s="9">
        <v>1326</v>
      </c>
      <c r="C193" s="9" t="s">
        <v>345</v>
      </c>
      <c r="D193" s="9">
        <v>1282</v>
      </c>
      <c r="E193" s="9" t="s">
        <v>345</v>
      </c>
      <c r="F193" s="9">
        <v>1010</v>
      </c>
      <c r="G193" s="9" t="s">
        <v>345</v>
      </c>
      <c r="H193" s="9">
        <v>1161</v>
      </c>
      <c r="I193" s="9" t="s">
        <v>345</v>
      </c>
      <c r="J193" s="9"/>
      <c r="K193" s="9"/>
      <c r="L193" s="9">
        <v>0</v>
      </c>
      <c r="M193" s="9">
        <v>0</v>
      </c>
      <c r="N193" s="10"/>
    </row>
    <row r="194" spans="1:14" x14ac:dyDescent="0.3">
      <c r="A194" s="6" t="s">
        <v>204</v>
      </c>
      <c r="B194" s="11">
        <v>1000</v>
      </c>
      <c r="C194" s="11" t="s">
        <v>345</v>
      </c>
      <c r="D194" s="11"/>
      <c r="E194" s="11" t="s">
        <v>345</v>
      </c>
      <c r="F194" s="11"/>
      <c r="G194" s="11"/>
      <c r="H194" s="11">
        <v>1000</v>
      </c>
      <c r="I194" s="11" t="s">
        <v>345</v>
      </c>
      <c r="J194" s="11"/>
      <c r="K194" s="11"/>
      <c r="L194" s="11">
        <v>0</v>
      </c>
      <c r="M194" s="11">
        <v>0</v>
      </c>
      <c r="N194" s="12"/>
    </row>
    <row r="195" spans="1:14" x14ac:dyDescent="0.3">
      <c r="A195" s="8" t="s">
        <v>205</v>
      </c>
      <c r="B195" s="9"/>
      <c r="C195" s="9"/>
      <c r="D195" s="9"/>
      <c r="E195" s="9"/>
      <c r="F195" s="9">
        <v>4167</v>
      </c>
      <c r="G195" s="9" t="s">
        <v>345</v>
      </c>
      <c r="H195" s="9">
        <v>3875</v>
      </c>
      <c r="I195" s="9" t="s">
        <v>345</v>
      </c>
      <c r="J195" s="9"/>
      <c r="K195" s="9"/>
      <c r="L195" s="9">
        <v>0</v>
      </c>
      <c r="M195" s="9">
        <v>0</v>
      </c>
      <c r="N195" s="10"/>
    </row>
    <row r="196" spans="1:14" x14ac:dyDescent="0.3">
      <c r="A196" s="6" t="s">
        <v>206</v>
      </c>
      <c r="B196" s="11"/>
      <c r="C196" s="11"/>
      <c r="D196" s="11">
        <v>500</v>
      </c>
      <c r="E196" s="11" t="s">
        <v>346</v>
      </c>
      <c r="F196" s="11"/>
      <c r="G196" s="11" t="s">
        <v>348</v>
      </c>
      <c r="H196" s="11">
        <v>333</v>
      </c>
      <c r="I196" s="11" t="s">
        <v>346</v>
      </c>
      <c r="J196" s="11"/>
      <c r="K196" s="11"/>
      <c r="L196" s="11">
        <v>0</v>
      </c>
      <c r="M196" s="11">
        <v>0</v>
      </c>
      <c r="N196" s="12"/>
    </row>
    <row r="197" spans="1:14" x14ac:dyDescent="0.3">
      <c r="A197" s="8" t="s">
        <v>207</v>
      </c>
      <c r="B197" s="9"/>
      <c r="C197" s="9"/>
      <c r="D197" s="9"/>
      <c r="E197" s="9" t="s">
        <v>346</v>
      </c>
      <c r="F197" s="9"/>
      <c r="G197" s="9" t="s">
        <v>346</v>
      </c>
      <c r="H197" s="9"/>
      <c r="I197" s="9" t="s">
        <v>346</v>
      </c>
      <c r="J197" s="9"/>
      <c r="K197" s="9"/>
      <c r="L197" s="9">
        <v>0</v>
      </c>
      <c r="M197" s="9">
        <v>0</v>
      </c>
      <c r="N197" s="10"/>
    </row>
    <row r="198" spans="1:14" x14ac:dyDescent="0.3">
      <c r="A198" s="6" t="s">
        <v>208</v>
      </c>
      <c r="B198" s="11"/>
      <c r="C198" s="11"/>
      <c r="D198" s="11"/>
      <c r="E198" s="11"/>
      <c r="F198" s="11"/>
      <c r="G198" s="14" t="s">
        <v>345</v>
      </c>
      <c r="H198" s="11"/>
      <c r="I198" s="11"/>
      <c r="J198" s="11"/>
      <c r="K198" s="11"/>
      <c r="L198" s="11"/>
      <c r="M198" s="11"/>
      <c r="N198" s="12"/>
    </row>
    <row r="199" spans="1:14" x14ac:dyDescent="0.3">
      <c r="A199" s="8" t="s">
        <v>209</v>
      </c>
      <c r="B199" s="9"/>
      <c r="C199" s="13" t="s">
        <v>345</v>
      </c>
      <c r="D199" s="9"/>
      <c r="E199" s="9"/>
      <c r="F199" s="9"/>
      <c r="G199" s="13" t="s">
        <v>345</v>
      </c>
      <c r="H199" s="9"/>
      <c r="I199" s="9"/>
      <c r="J199" s="9"/>
      <c r="K199" s="9"/>
      <c r="L199" s="9"/>
      <c r="M199" s="9"/>
      <c r="N199" s="10"/>
    </row>
    <row r="200" spans="1:14" x14ac:dyDescent="0.3">
      <c r="A200" s="6" t="s">
        <v>210</v>
      </c>
      <c r="B200" s="11"/>
      <c r="C200" s="11"/>
      <c r="D200" s="11"/>
      <c r="E200" s="14" t="s">
        <v>345</v>
      </c>
      <c r="F200" s="11"/>
      <c r="G200" s="11"/>
      <c r="H200" s="11"/>
      <c r="I200" s="11"/>
      <c r="J200" s="11"/>
      <c r="K200" s="11"/>
      <c r="L200" s="11"/>
      <c r="M200" s="11"/>
      <c r="N200" s="12"/>
    </row>
    <row r="201" spans="1:14" x14ac:dyDescent="0.3">
      <c r="A201" s="8" t="s">
        <v>211</v>
      </c>
      <c r="B201" s="13">
        <v>1870</v>
      </c>
      <c r="C201" s="13" t="s">
        <v>345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10"/>
    </row>
    <row r="202" spans="1:14" x14ac:dyDescent="0.3">
      <c r="A202" s="6" t="s">
        <v>212</v>
      </c>
      <c r="B202" s="11">
        <v>2353</v>
      </c>
      <c r="C202" s="11" t="s">
        <v>345</v>
      </c>
      <c r="D202" s="11">
        <v>2385</v>
      </c>
      <c r="E202" s="11" t="s">
        <v>345</v>
      </c>
      <c r="F202" s="11">
        <v>1500</v>
      </c>
      <c r="G202" s="11" t="s">
        <v>345</v>
      </c>
      <c r="H202" s="11">
        <v>1298</v>
      </c>
      <c r="I202" s="11" t="s">
        <v>345</v>
      </c>
      <c r="J202" s="11"/>
      <c r="K202" s="11"/>
      <c r="L202" s="11"/>
      <c r="M202" s="11"/>
      <c r="N202" s="12"/>
    </row>
    <row r="203" spans="1:14" x14ac:dyDescent="0.3">
      <c r="A203" s="8" t="s">
        <v>213</v>
      </c>
      <c r="B203" s="9"/>
      <c r="C203" s="9"/>
      <c r="D203" s="13">
        <v>1000</v>
      </c>
      <c r="E203" s="13" t="s">
        <v>345</v>
      </c>
      <c r="F203" s="9"/>
      <c r="G203" s="13" t="s">
        <v>345</v>
      </c>
      <c r="H203" s="9"/>
      <c r="I203" s="9"/>
      <c r="J203" s="9"/>
      <c r="K203" s="9"/>
      <c r="L203" s="9"/>
      <c r="M203" s="9"/>
      <c r="N203" s="10"/>
    </row>
    <row r="204" spans="1:14" x14ac:dyDescent="0.3">
      <c r="A204" s="6" t="s">
        <v>214</v>
      </c>
      <c r="B204" s="11"/>
      <c r="C204" s="11"/>
      <c r="D204" s="11"/>
      <c r="E204" s="11"/>
      <c r="F204" s="11"/>
      <c r="G204" s="14" t="s">
        <v>345</v>
      </c>
      <c r="H204" s="11"/>
      <c r="I204" s="11"/>
      <c r="J204" s="11"/>
      <c r="K204" s="11"/>
      <c r="L204" s="11"/>
      <c r="M204" s="11"/>
      <c r="N204" s="12"/>
    </row>
    <row r="205" spans="1:14" x14ac:dyDescent="0.3">
      <c r="A205" s="8" t="s">
        <v>215</v>
      </c>
      <c r="B205" s="9"/>
      <c r="C205" s="9"/>
      <c r="D205" s="9"/>
      <c r="E205" s="9" t="s">
        <v>345</v>
      </c>
      <c r="F205" s="9"/>
      <c r="G205" s="9"/>
      <c r="H205" s="9"/>
      <c r="I205" s="9"/>
      <c r="J205" s="9"/>
      <c r="K205" s="9"/>
      <c r="L205" s="9"/>
      <c r="M205" s="9"/>
      <c r="N205" s="10"/>
    </row>
    <row r="206" spans="1:14" x14ac:dyDescent="0.3">
      <c r="A206" s="6" t="s">
        <v>216</v>
      </c>
      <c r="B206" s="11">
        <v>2618</v>
      </c>
      <c r="C206" s="11" t="s">
        <v>345</v>
      </c>
      <c r="D206" s="11">
        <v>2588</v>
      </c>
      <c r="E206" s="11" t="s">
        <v>345</v>
      </c>
      <c r="F206" s="11">
        <v>3040</v>
      </c>
      <c r="G206" s="11" t="s">
        <v>345</v>
      </c>
      <c r="H206" s="11">
        <v>3313</v>
      </c>
      <c r="I206" s="11" t="s">
        <v>345</v>
      </c>
      <c r="J206" s="11"/>
      <c r="K206" s="11"/>
      <c r="L206" s="11"/>
      <c r="M206" s="11"/>
      <c r="N206" s="12"/>
    </row>
    <row r="207" spans="1:14" x14ac:dyDescent="0.3">
      <c r="A207" s="8" t="s">
        <v>217</v>
      </c>
      <c r="B207" s="9"/>
      <c r="C207" s="9"/>
      <c r="D207" s="9"/>
      <c r="E207" s="9"/>
      <c r="F207" s="9"/>
      <c r="G207" s="9"/>
      <c r="H207" s="9"/>
      <c r="I207" s="13" t="s">
        <v>345</v>
      </c>
      <c r="J207" s="9"/>
      <c r="K207" s="9"/>
      <c r="L207" s="9"/>
      <c r="M207" s="9"/>
      <c r="N207" s="10"/>
    </row>
    <row r="208" spans="1:14" x14ac:dyDescent="0.3">
      <c r="A208" s="6" t="s">
        <v>218</v>
      </c>
      <c r="B208" s="11"/>
      <c r="C208" s="14" t="s">
        <v>345</v>
      </c>
      <c r="D208" s="11"/>
      <c r="E208" s="11"/>
      <c r="F208" s="11"/>
      <c r="G208" s="14" t="s">
        <v>345</v>
      </c>
      <c r="H208" s="11"/>
      <c r="I208" s="11"/>
      <c r="J208" s="11"/>
      <c r="K208" s="11"/>
      <c r="L208" s="11"/>
      <c r="M208" s="11"/>
      <c r="N208" s="12"/>
    </row>
    <row r="209" spans="1:14" x14ac:dyDescent="0.3">
      <c r="A209" s="8" t="s">
        <v>219</v>
      </c>
      <c r="B209" s="9"/>
      <c r="C209" s="9"/>
      <c r="D209" s="9"/>
      <c r="E209" s="9"/>
      <c r="F209" s="9"/>
      <c r="G209" s="9"/>
      <c r="H209" s="13">
        <v>3750</v>
      </c>
      <c r="I209" s="13" t="s">
        <v>345</v>
      </c>
      <c r="J209" s="9"/>
      <c r="K209" s="9"/>
      <c r="L209" s="9"/>
      <c r="M209" s="9"/>
      <c r="N209" s="10"/>
    </row>
    <row r="210" spans="1:14" x14ac:dyDescent="0.3">
      <c r="A210" s="15" t="s">
        <v>220</v>
      </c>
      <c r="B210" s="16"/>
      <c r="C210" s="16"/>
      <c r="D210" s="16"/>
      <c r="E210" s="14" t="s">
        <v>345</v>
      </c>
      <c r="F210" s="16"/>
      <c r="G210" s="16"/>
      <c r="H210" s="16"/>
      <c r="I210" s="16"/>
      <c r="J210" s="16"/>
      <c r="K210" s="16"/>
      <c r="L210" s="16"/>
      <c r="M210" s="16"/>
      <c r="N210" s="17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540720 Matris</vt:lpstr>
      <vt:lpstr>1-Dünya Yıllar İthalatı</vt:lpstr>
      <vt:lpstr>2-Dünya Çeyrek Yıllar İthalatı</vt:lpstr>
      <vt:lpstr>3-Türkiye İhracat Göstergeleri</vt:lpstr>
      <vt:lpstr>4-Dünya İthalat Göstergeleri</vt:lpstr>
      <vt:lpstr>5-Dünya Yıllar İhracatı</vt:lpstr>
      <vt:lpstr>6-Türkiye Yıllar İhracatı</vt:lpstr>
      <vt:lpstr>7-Türkiye Çeyrek Yıllar İhracat</vt:lpstr>
      <vt:lpstr>8-Türkiye Yıllar İhracat Birim </vt:lpstr>
      <vt:lpstr>9-Dünya Yıllar İthaları Birim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Tuba Ustaoglu</dc:creator>
  <cp:lastModifiedBy>Tuba Ayik</cp:lastModifiedBy>
  <dcterms:created xsi:type="dcterms:W3CDTF">2015-06-05T18:19:34Z</dcterms:created>
  <dcterms:modified xsi:type="dcterms:W3CDTF">2025-01-02T13:36:00Z</dcterms:modified>
</cp:coreProperties>
</file>