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1"/>
  </bookViews>
  <sheets>
    <sheet name="Birlik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<sst xmlns="http://schemas.openxmlformats.org/spreadsheetml/2006/main" count="93" uniqueCount="78">
  <si>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>BIRLIKAD</t>
  </si>
  <si>
    <t>GEMİ</t>
  </si>
  <si>
    <t>HUBUBAT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</si>
  <si>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</si>
  <si>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</si>
  <si>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</si>
  <si>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</si>
  <si>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</si>
  <si>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</si>
  <si>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</si>
  <si>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</si>
  <si>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</si>
  <si>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</si>
  <si>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</si>
  <si>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</si>
  <si>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</si>
  <si>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</si>
  <si>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ÇELİK</t>
  </si>
  <si>
    <t>SAVUNMA VE HAVACILIK</t>
  </si>
  <si>
    <t>İKLİMLENDİRME</t>
  </si>
  <si>
    <t>AĞAÇ</t>
  </si>
  <si>
    <t>DERİ</t>
  </si>
  <si>
    <t>KURU MEYVE</t>
  </si>
  <si>
    <t>KİMYA</t>
  </si>
  <si>
    <t>OTOMOTİV</t>
  </si>
  <si>
    <t>ÇİMENTO</t>
  </si>
  <si>
    <t>Toplam</t>
  </si>
  <si>
    <t xml:space="preserve">GBTARIHI:01/10/2014 - 31/10/2014 GSEK:3 GTIPGRUPSINIF:MALGRUBU ULKEGRUPSINIF:GENEL
</t>
  </si>
  <si>
    <t>Ekim'13</t>
  </si>
  <si>
    <t>Ekim'13 Fob(USD)</t>
  </si>
  <si>
    <t>Ekim'14 Fob(USD)</t>
  </si>
  <si>
    <t>Ocak-Ekim'13 Fob(USD)</t>
  </si>
  <si>
    <t>Ocak-Ekim'14 Fob(USD)</t>
  </si>
  <si>
    <t>Değişim(%)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</si>
  <si>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</si>
  <si>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</si>
  <si>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</si>
  <si>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</si>
  <si>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</si>
  <si>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</si>
  <si>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</si>
  <si>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</si>
  <si>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</si>
  <si>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</si>
  <si>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</si>
  <si>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</si>
  <si>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</si>
  <si>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</si>
  <si>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</si>
  <si>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</si>
  <si>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</si>
  <si>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</si>
  <si>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</si>
  <si>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</si>
  <si>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</si>
  <si>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</si>
  <si>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</si>
  <si>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</si>
  <si>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</si>
  <si>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</si>
  <si>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</si>
  <si>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</si>
  <si>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</si>
  <si>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</si>
  <si>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</si>
  <si>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</si>
  <si>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</si>
  <si>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</si>
  <si>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</si>
  <si>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</si>
  <si>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</si>
  <si>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</si>
  <si>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Ekim'14</t>
  </si>
  <si>
    <t>Ocak-Ekim'13</t>
  </si>
  <si>
    <t>01 Kasım'12-31 Ekim'13</t>
  </si>
  <si>
    <t>Fob(USD)</t>
  </si>
  <si>
    <t>AKİB -Ekim dönemi Birlik Bazında İhracat</t>
  </si>
  <si>
    <t>AKİB -Ekim Dönemi Sektörel Bazda  İhracat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</si>
</sst>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2" fillId="0" borderId="0" applyNumberFormat="0" applyFill="0" applyBorder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2" fontId="4" fillId="0" borderId="11" xfId="0" applyNumberFormat="1" applyFont="1" applyFill="1" applyBorder="1" applyAlignment="1" applyProtection="1">
      <alignment horizontal="left" vertical="top"/>
      <protection/>
    </xf>
    <xf numFmtId="2" fontId="4" fillId="33" borderId="11" xfId="0" applyNumberFormat="1" applyFont="1" applyFill="1" applyBorder="1" applyAlignment="1" applyProtection="1">
      <alignment horizontal="left" vertical="top"/>
      <protection/>
    </xf>
    <xf numFmtId="2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/>
      <protection/>
    </xf>
    <xf numFmtId="3" fontId="4" fillId="33" borderId="13" xfId="0" applyNumberFormat="1" applyFont="1" applyFill="1" applyBorder="1" applyAlignment="1" applyProtection="1">
      <alignment horizontal="right" vertical="top"/>
      <protection/>
    </xf>
    <xf numFmtId="3" fontId="4" fillId="33" borderId="14" xfId="0" applyNumberFormat="1" applyFont="1" applyFill="1" applyBorder="1" applyAlignment="1" applyProtection="1">
      <alignment horizontal="right" vertical="top"/>
      <protection/>
    </xf>
    <xf numFmtId="3" fontId="3" fillId="0" borderId="15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3" fontId="4" fillId="33" borderId="16" xfId="0" applyNumberFormat="1" applyFont="1" applyFill="1" applyBorder="1" applyAlignment="1" applyProtection="1">
      <alignment horizontal="right" vertical="top"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Border="1" applyAlignment="1">
      <alignment/>
    </xf>
    <xf numFmtId="3" fontId="4" fillId="0" borderId="13" xfId="0" applyNumberFormat="1" applyFont="1" applyFill="1" applyBorder="1" applyAlignment="1" applyProtection="1">
      <alignment horizontal="right" vertical="top"/>
      <protection/>
    </xf>
    <xf numFmtId="3" fontId="4" fillId="33" borderId="13" xfId="0" applyNumberFormat="1" applyFont="1" applyFill="1" applyBorder="1" applyAlignment="1" applyProtection="1">
      <alignment horizontal="right" vertical="top"/>
      <protection/>
    </xf>
    <xf numFmtId="0" fontId="0" fillId="0" borderId="10" xfId="0" applyBorder="1" applyAlignment="1">
      <alignment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 vertical="center" wrapText="1" readingOrder="1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7.421875" style="0" customWidth="1"/>
    <col min="2" max="3" width="17.00390625" style="6" bestFit="1" customWidth="1"/>
    <col min="4" max="4" width="10.8515625" style="6" bestFit="1" customWidth="1"/>
    <col min="5" max="5" width="13.140625" style="6" bestFit="1" customWidth="1"/>
    <col min="6" max="6" width="13.8515625" style="6" bestFit="1" customWidth="1"/>
    <col min="7" max="7" width="10.8515625" style="6" bestFit="1" customWidth="1"/>
  </cols>
  <sheetData>
    <row r="1" spans="1:7" ht="15">
      <c r="A1" s="31" t="s">
        <v>76</v>
      </c>
      <c r="B1" s="32"/>
      <c r="C1" s="33"/>
      <c r="D1" s="5"/>
      <c r="G1" s="5"/>
    </row>
    <row r="2" spans="1:7" ht="15">
      <c r="A2" s="34" t="s">
        <v>27</v>
      </c>
      <c r="B2" s="35"/>
      <c r="C2" s="36"/>
      <c r="D2" s="7"/>
      <c r="G2" s="7"/>
    </row>
    <row r="3" spans="1:7" ht="15">
      <c r="A3" s="37"/>
      <c r="B3" s="38"/>
      <c r="C3" s="39"/>
      <c r="D3" s="8"/>
      <c r="G3" s="8"/>
    </row>
    <row r="4" spans="1:7" ht="25.5">
      <c r="A4" s="1" t="s">
        <v>0</v>
      </c>
      <c r="B4" s="15" t="s">
        <v>29</v>
      </c>
      <c r="C4" s="15" t="s">
        <v>30</v>
      </c>
      <c r="D4" s="15" t="s">
        <v>33</v>
      </c>
      <c r="E4" s="15" t="s">
        <v>31</v>
      </c>
      <c r="F4" s="15" t="s">
        <v>32</v>
      </c>
      <c r="G4" s="16" t="s">
        <v>33</v>
      </c>
    </row>
    <row r="5" spans="1:7" ht="15">
      <c r="A5" s="2" t="s">
        <v>23</v>
      </c>
      <c r="B5" s="18">
        <v>387877759.8</v>
      </c>
      <c r="C5" s="9">
        <v>497877228.42</v>
      </c>
      <c r="D5" s="10">
        <f aca="true" t="shared" si="0" ref="D5:D13">(C5-B5)/B5*100</f>
        <v>28.359313170396423</v>
      </c>
      <c r="E5" s="19">
        <v>4485945174.31</v>
      </c>
      <c r="F5" s="19">
        <v>4224915346.96</v>
      </c>
      <c r="G5" s="11">
        <f aca="true" t="shared" si="1" ref="G5:G13">(F5-E5)/E5*100</f>
        <v>-5.81883677145364</v>
      </c>
    </row>
    <row r="6" spans="1:7" ht="15">
      <c r="A6" s="3" t="s">
        <v>13</v>
      </c>
      <c r="B6" s="10">
        <v>125044175.17</v>
      </c>
      <c r="C6" s="10">
        <v>161381694.17</v>
      </c>
      <c r="D6" s="10">
        <f t="shared" si="0"/>
        <v>29.05974544643796</v>
      </c>
      <c r="E6" s="10">
        <v>1723643839.33</v>
      </c>
      <c r="F6" s="10">
        <v>1928566930.83</v>
      </c>
      <c r="G6" s="11">
        <f t="shared" si="1"/>
        <v>11.888946360267557</v>
      </c>
    </row>
    <row r="7" spans="1:7" ht="15">
      <c r="A7" s="2" t="s">
        <v>2</v>
      </c>
      <c r="B7" s="9">
        <v>98183665.29</v>
      </c>
      <c r="C7" s="9">
        <v>118023212.93</v>
      </c>
      <c r="D7" s="10">
        <f t="shared" si="0"/>
        <v>20.206566521427934</v>
      </c>
      <c r="E7" s="9">
        <v>878635074.33</v>
      </c>
      <c r="F7" s="9">
        <v>1125608343.18</v>
      </c>
      <c r="G7" s="11">
        <f t="shared" si="1"/>
        <v>28.108742305595825</v>
      </c>
    </row>
    <row r="8" spans="1:7" ht="15">
      <c r="A8" s="3" t="s">
        <v>15</v>
      </c>
      <c r="B8" s="10">
        <v>139613789.83</v>
      </c>
      <c r="C8" s="10">
        <v>136225342.31</v>
      </c>
      <c r="D8" s="10">
        <f t="shared" si="0"/>
        <v>-2.4270149274838366</v>
      </c>
      <c r="E8" s="10">
        <v>848067352.65</v>
      </c>
      <c r="F8" s="10">
        <v>919872519.06</v>
      </c>
      <c r="G8" s="11">
        <f t="shared" si="1"/>
        <v>8.46691789108809</v>
      </c>
    </row>
    <row r="9" spans="1:7" ht="15">
      <c r="A9" s="3" t="s">
        <v>3</v>
      </c>
      <c r="B9" s="10">
        <v>79483188.55</v>
      </c>
      <c r="C9" s="10">
        <v>86349770</v>
      </c>
      <c r="D9" s="10">
        <f t="shared" si="0"/>
        <v>8.639036222962401</v>
      </c>
      <c r="E9" s="10">
        <v>757548904.13</v>
      </c>
      <c r="F9" s="10">
        <v>853010050.02</v>
      </c>
      <c r="G9" s="11">
        <f t="shared" si="1"/>
        <v>12.601317930705932</v>
      </c>
    </row>
    <row r="10" spans="1:7" ht="15">
      <c r="A10" s="3" t="s">
        <v>20</v>
      </c>
      <c r="B10" s="10">
        <v>54126675.44</v>
      </c>
      <c r="C10" s="10">
        <v>50482377.56</v>
      </c>
      <c r="D10" s="10">
        <f t="shared" si="0"/>
        <v>-6.732905448884882</v>
      </c>
      <c r="E10" s="9">
        <v>521295995.79</v>
      </c>
      <c r="F10" s="9">
        <v>508928387.61</v>
      </c>
      <c r="G10" s="11">
        <f t="shared" si="1"/>
        <v>-2.3724732742781707</v>
      </c>
    </row>
    <row r="11" spans="1:7" ht="15">
      <c r="A11" s="2" t="s">
        <v>8</v>
      </c>
      <c r="B11" s="9">
        <v>19081833.41</v>
      </c>
      <c r="C11" s="9">
        <v>41763359.68</v>
      </c>
      <c r="D11" s="10">
        <f t="shared" si="0"/>
        <v>118.86450207721417</v>
      </c>
      <c r="E11" s="9">
        <v>196663122.05</v>
      </c>
      <c r="F11" s="9">
        <v>349165383.86</v>
      </c>
      <c r="G11" s="11">
        <f t="shared" si="1"/>
        <v>77.54492058314193</v>
      </c>
    </row>
    <row r="12" spans="1:7" ht="15">
      <c r="A12" s="2" t="s">
        <v>10</v>
      </c>
      <c r="B12" s="9">
        <v>27335789.24</v>
      </c>
      <c r="C12" s="9">
        <v>27088977.68</v>
      </c>
      <c r="D12" s="10">
        <f t="shared" si="0"/>
        <v>-0.9028879972444457</v>
      </c>
      <c r="E12" s="9">
        <v>258970233.22</v>
      </c>
      <c r="F12" s="9">
        <v>288454405.08</v>
      </c>
      <c r="G12" s="11">
        <f t="shared" si="1"/>
        <v>11.3851586313214</v>
      </c>
    </row>
    <row r="13" spans="1:7" ht="15">
      <c r="A13" s="2" t="s">
        <v>26</v>
      </c>
      <c r="B13" s="9">
        <f>SUM(B5:B12)</f>
        <v>930746876.7299999</v>
      </c>
      <c r="C13" s="9">
        <f>SUM(C5:C12)</f>
        <v>1119191962.75</v>
      </c>
      <c r="D13" s="10">
        <f t="shared" si="0"/>
        <v>20.246652525127526</v>
      </c>
      <c r="E13" s="9">
        <f>SUM(E5:E12)</f>
        <v>9670769695.81</v>
      </c>
      <c r="F13" s="9">
        <f>SUM(F5:F12)</f>
        <v>10198521366.600002</v>
      </c>
      <c r="G13" s="11">
        <f t="shared" si="1"/>
        <v>5.457183733975786</v>
      </c>
    </row>
    <row r="14" spans="1:7" ht="15">
      <c r="A14" s="2"/>
      <c r="B14" s="9"/>
      <c r="C14" s="9"/>
      <c r="D14" s="10"/>
      <c r="E14" s="9"/>
      <c r="F14" s="9"/>
      <c r="G14" s="11"/>
    </row>
    <row r="15" spans="1:7" ht="15">
      <c r="A15" s="2" t="s">
        <v>19</v>
      </c>
      <c r="B15" s="9">
        <v>18445449.75</v>
      </c>
      <c r="C15" s="9">
        <v>18499173.08</v>
      </c>
      <c r="D15" s="10">
        <f aca="true" t="shared" si="2" ref="D15:D30">(C15-B15)/B15*100</f>
        <v>0.29125519154119955</v>
      </c>
      <c r="E15" s="10">
        <v>136847556.79</v>
      </c>
      <c r="F15" s="10">
        <v>138399847.36</v>
      </c>
      <c r="G15" s="11">
        <f aca="true" t="shared" si="3" ref="G15:G33">(F15-E15)/E15*100</f>
        <v>1.1343209965977668</v>
      </c>
    </row>
    <row r="16" spans="1:7" ht="15">
      <c r="A16" s="2" t="s">
        <v>6</v>
      </c>
      <c r="B16" s="9">
        <v>6381466.26</v>
      </c>
      <c r="C16" s="9">
        <v>7117913.72</v>
      </c>
      <c r="D16" s="10">
        <f t="shared" si="2"/>
        <v>11.540411403820539</v>
      </c>
      <c r="E16" s="9">
        <v>36565996.87</v>
      </c>
      <c r="F16" s="9">
        <v>35341862.21</v>
      </c>
      <c r="G16" s="11">
        <f t="shared" si="3"/>
        <v>-3.3477404276767264</v>
      </c>
    </row>
    <row r="17" spans="1:7" ht="15">
      <c r="A17" s="2" t="s">
        <v>4</v>
      </c>
      <c r="B17" s="9">
        <v>3134223.71</v>
      </c>
      <c r="C17" s="9">
        <v>2542962.73</v>
      </c>
      <c r="D17" s="10">
        <f t="shared" si="2"/>
        <v>-18.864670639607915</v>
      </c>
      <c r="E17" s="9">
        <v>27444647.35</v>
      </c>
      <c r="F17" s="9">
        <v>33717917.5</v>
      </c>
      <c r="G17" s="11">
        <f t="shared" si="3"/>
        <v>22.857900376701316</v>
      </c>
    </row>
    <row r="18" spans="1:7" ht="15">
      <c r="A18" s="2" t="s">
        <v>25</v>
      </c>
      <c r="B18" s="9">
        <v>3050316.71</v>
      </c>
      <c r="C18" s="9">
        <v>2907701.36</v>
      </c>
      <c r="D18" s="10">
        <f t="shared" si="2"/>
        <v>-4.675427621415748</v>
      </c>
      <c r="E18" s="10">
        <v>31640571.33</v>
      </c>
      <c r="F18" s="10">
        <v>26795830.93</v>
      </c>
      <c r="G18" s="11">
        <f t="shared" si="3"/>
        <v>-15.311798100834102</v>
      </c>
    </row>
    <row r="19" spans="1:7" ht="15">
      <c r="A19" s="3" t="s">
        <v>5</v>
      </c>
      <c r="B19" s="10">
        <v>417000</v>
      </c>
      <c r="C19" s="10">
        <v>0</v>
      </c>
      <c r="D19" s="10">
        <f t="shared" si="2"/>
        <v>-100</v>
      </c>
      <c r="E19" s="10">
        <v>14234766.23</v>
      </c>
      <c r="F19" s="10">
        <v>17376600.87</v>
      </c>
      <c r="G19" s="11">
        <f t="shared" si="3"/>
        <v>22.071557686550083</v>
      </c>
    </row>
    <row r="20" spans="1:7" ht="15">
      <c r="A20" s="3" t="s">
        <v>18</v>
      </c>
      <c r="B20" s="10">
        <v>668054.82</v>
      </c>
      <c r="C20" s="10">
        <v>984695.27</v>
      </c>
      <c r="D20" s="10">
        <f t="shared" si="2"/>
        <v>47.397375263305506</v>
      </c>
      <c r="E20" s="9">
        <v>8557710.97</v>
      </c>
      <c r="F20" s="9">
        <v>15342323.55</v>
      </c>
      <c r="G20" s="11">
        <f t="shared" si="3"/>
        <v>79.28069321088557</v>
      </c>
    </row>
    <row r="21" spans="1:7" ht="15">
      <c r="A21" s="2" t="s">
        <v>12</v>
      </c>
      <c r="B21" s="9">
        <v>333893.09</v>
      </c>
      <c r="C21" s="9">
        <v>289450</v>
      </c>
      <c r="D21" s="10">
        <f t="shared" si="2"/>
        <v>-13.310574950802373</v>
      </c>
      <c r="E21" s="9">
        <v>18945375.55</v>
      </c>
      <c r="F21" s="9">
        <v>12183550.1</v>
      </c>
      <c r="G21" s="11">
        <f t="shared" si="3"/>
        <v>-35.69116606928387</v>
      </c>
    </row>
    <row r="22" spans="1:7" ht="15">
      <c r="A22" s="3" t="s">
        <v>24</v>
      </c>
      <c r="B22" s="10">
        <v>1149417.34</v>
      </c>
      <c r="C22" s="10">
        <v>1225845.27</v>
      </c>
      <c r="D22" s="10">
        <f t="shared" si="2"/>
        <v>6.649275884423314</v>
      </c>
      <c r="E22" s="9">
        <v>10367573.29</v>
      </c>
      <c r="F22" s="9">
        <v>12070480.76</v>
      </c>
      <c r="G22" s="11">
        <f t="shared" si="3"/>
        <v>16.425323673790984</v>
      </c>
    </row>
    <row r="23" spans="1:7" ht="15">
      <c r="A23" s="2" t="s">
        <v>21</v>
      </c>
      <c r="B23" s="9">
        <v>1002833.36</v>
      </c>
      <c r="C23" s="9">
        <v>532881.23</v>
      </c>
      <c r="D23" s="10">
        <f t="shared" si="2"/>
        <v>-46.8624348515889</v>
      </c>
      <c r="E23" s="10">
        <v>8904386.81</v>
      </c>
      <c r="F23" s="10">
        <v>8954138.38</v>
      </c>
      <c r="G23" s="11">
        <f t="shared" si="3"/>
        <v>0.558731005981537</v>
      </c>
    </row>
    <row r="24" spans="1:7" ht="15">
      <c r="A24" s="3" t="s">
        <v>22</v>
      </c>
      <c r="B24" s="10">
        <v>456069.01</v>
      </c>
      <c r="C24" s="10">
        <v>602120.39</v>
      </c>
      <c r="D24" s="10">
        <f t="shared" si="2"/>
        <v>32.02396496968738</v>
      </c>
      <c r="E24" s="9">
        <v>9231025.36</v>
      </c>
      <c r="F24" s="9">
        <v>7066496.58</v>
      </c>
      <c r="G24" s="11">
        <f t="shared" si="3"/>
        <v>-23.448411152452945</v>
      </c>
    </row>
    <row r="25" spans="1:7" ht="15">
      <c r="A25" s="2" t="s">
        <v>14</v>
      </c>
      <c r="B25" s="9">
        <v>497626.44</v>
      </c>
      <c r="C25" s="9">
        <v>462518.81</v>
      </c>
      <c r="D25" s="10">
        <f t="shared" si="2"/>
        <v>-7.0550170123597145</v>
      </c>
      <c r="E25" s="9">
        <v>9399307.49</v>
      </c>
      <c r="F25" s="9">
        <v>6790425.22</v>
      </c>
      <c r="G25" s="11">
        <f t="shared" si="3"/>
        <v>-27.756111530297435</v>
      </c>
    </row>
    <row r="26" spans="1:7" ht="15">
      <c r="A26" s="3" t="s">
        <v>9</v>
      </c>
      <c r="B26" s="10">
        <v>113897.33</v>
      </c>
      <c r="C26" s="10">
        <v>242806.8</v>
      </c>
      <c r="D26" s="10">
        <f t="shared" si="2"/>
        <v>113.18041432577918</v>
      </c>
      <c r="E26" s="10">
        <v>1347207.24</v>
      </c>
      <c r="F26" s="10">
        <v>4780040.08</v>
      </c>
      <c r="G26" s="11">
        <f t="shared" si="3"/>
        <v>254.81104451309213</v>
      </c>
    </row>
    <row r="27" spans="1:7" ht="15">
      <c r="A27" s="3" t="s">
        <v>7</v>
      </c>
      <c r="B27" s="10">
        <v>201260.55</v>
      </c>
      <c r="C27" s="10">
        <v>422447.44</v>
      </c>
      <c r="D27" s="10">
        <f t="shared" si="2"/>
        <v>109.90076793489834</v>
      </c>
      <c r="E27" s="10">
        <v>456287.81</v>
      </c>
      <c r="F27" s="10">
        <v>2379185.33</v>
      </c>
      <c r="G27" s="11">
        <f t="shared" si="3"/>
        <v>421.4220669186845</v>
      </c>
    </row>
    <row r="28" spans="1:7" ht="15">
      <c r="A28" s="3" t="s">
        <v>11</v>
      </c>
      <c r="B28" s="10">
        <v>56186.2</v>
      </c>
      <c r="C28" s="10">
        <v>64036.77</v>
      </c>
      <c r="D28" s="10">
        <f t="shared" si="2"/>
        <v>13.972416714424538</v>
      </c>
      <c r="E28" s="10">
        <v>614177.92</v>
      </c>
      <c r="F28" s="10">
        <v>1028227.21</v>
      </c>
      <c r="G28" s="11">
        <f t="shared" si="3"/>
        <v>67.41520274776401</v>
      </c>
    </row>
    <row r="29" spans="1:7" ht="15">
      <c r="A29" s="3" t="s">
        <v>1</v>
      </c>
      <c r="B29" s="10">
        <v>46952.53</v>
      </c>
      <c r="C29" s="10">
        <v>0</v>
      </c>
      <c r="D29" s="10">
        <f t="shared" si="2"/>
        <v>-100</v>
      </c>
      <c r="E29" s="10">
        <v>212515.91</v>
      </c>
      <c r="F29" s="10">
        <v>405743.84</v>
      </c>
      <c r="G29" s="11">
        <f t="shared" si="3"/>
        <v>90.92398305613919</v>
      </c>
    </row>
    <row r="30" spans="1:7" ht="15">
      <c r="A30" s="2" t="s">
        <v>16</v>
      </c>
      <c r="B30" s="9">
        <v>50.9</v>
      </c>
      <c r="C30" s="9">
        <v>689.03</v>
      </c>
      <c r="D30" s="10">
        <f t="shared" si="2"/>
        <v>1253.6935166994108</v>
      </c>
      <c r="E30" s="9">
        <v>1329.49</v>
      </c>
      <c r="F30" s="9">
        <v>19053.72</v>
      </c>
      <c r="G30" s="11">
        <f t="shared" si="3"/>
        <v>1333.1600839419627</v>
      </c>
    </row>
    <row r="31" spans="1:7" ht="15">
      <c r="A31" s="3" t="s">
        <v>17</v>
      </c>
      <c r="B31" s="10">
        <v>0</v>
      </c>
      <c r="C31" s="10">
        <v>0</v>
      </c>
      <c r="D31" s="10">
        <v>0</v>
      </c>
      <c r="E31" s="10">
        <v>32618.17</v>
      </c>
      <c r="F31" s="10">
        <v>0</v>
      </c>
      <c r="G31" s="11">
        <f t="shared" si="3"/>
        <v>-100</v>
      </c>
    </row>
    <row r="32" spans="1:7" ht="15">
      <c r="A32" s="3"/>
      <c r="B32" s="10">
        <f>SUM(B15:B31)</f>
        <v>35954697.99999999</v>
      </c>
      <c r="C32" s="10">
        <f>SUM(C15:C31)</f>
        <v>35895241.9</v>
      </c>
      <c r="D32" s="10">
        <f>(C32-B32)/B32*100</f>
        <v>-0.16536392545973838</v>
      </c>
      <c r="E32" s="10">
        <f>SUM(E15:E31)</f>
        <v>314803054.5800001</v>
      </c>
      <c r="F32" s="10">
        <f>SUM(F15:F31)</f>
        <v>322651723.64</v>
      </c>
      <c r="G32" s="11">
        <f t="shared" si="3"/>
        <v>2.493199778658857</v>
      </c>
    </row>
    <row r="33" spans="1:7" ht="15">
      <c r="A33" s="4" t="s">
        <v>26</v>
      </c>
      <c r="B33" s="12">
        <f>B32+B13</f>
        <v>966701574.7299999</v>
      </c>
      <c r="C33" s="12">
        <f>C32+C13</f>
        <v>1155087204.65</v>
      </c>
      <c r="D33" s="13">
        <f>(C33-B33)/B33*100</f>
        <v>19.48746488518097</v>
      </c>
      <c r="E33" s="12">
        <f>E32+E13</f>
        <v>9985572750.39</v>
      </c>
      <c r="F33" s="12">
        <f>F32+F13</f>
        <v>10521173090.240002</v>
      </c>
      <c r="G33" s="14">
        <f t="shared" si="3"/>
        <v>5.363741802683113</v>
      </c>
    </row>
  </sheetData>
  <sheetProtection/>
  <mergeCells count="3">
    <mergeCell ref="A1:C1"/>
    <mergeCell ref="A2:C2"/>
    <mergeCell ref="A3:C3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9.57421875" style="0" bestFit="1" customWidth="1"/>
    <col min="2" max="2" width="11.140625" style="6" bestFit="1" customWidth="1"/>
    <col min="3" max="3" width="12.7109375" style="6" bestFit="1" customWidth="1"/>
    <col min="4" max="4" width="11.140625" style="6" bestFit="1" customWidth="1"/>
    <col min="5" max="5" width="12.7109375" style="6" bestFit="1" customWidth="1"/>
    <col min="6" max="6" width="13.8515625" style="6" bestFit="1" customWidth="1"/>
    <col min="7" max="7" width="11.140625" style="6" bestFit="1" customWidth="1"/>
    <col min="8" max="8" width="15.00390625" style="6" customWidth="1"/>
    <col min="9" max="9" width="14.00390625" style="6" customWidth="1"/>
    <col min="10" max="10" width="11.140625" style="0" bestFit="1" customWidth="1"/>
  </cols>
  <sheetData>
    <row r="1" spans="1:3" ht="15">
      <c r="A1" s="31" t="s">
        <v>77</v>
      </c>
      <c r="B1" s="32"/>
      <c r="C1" s="33"/>
    </row>
    <row r="3" spans="1:10" ht="48" customHeight="1">
      <c r="A3" s="20"/>
      <c r="B3" s="21" t="s">
        <v>28</v>
      </c>
      <c r="C3" s="21" t="s">
        <v>72</v>
      </c>
      <c r="D3" s="21" t="s">
        <v>33</v>
      </c>
      <c r="E3" s="21" t="s">
        <v>73</v>
      </c>
      <c r="F3" s="21" t="s">
        <v>73</v>
      </c>
      <c r="G3" s="21" t="s">
        <v>33</v>
      </c>
      <c r="H3" s="28" t="s">
        <v>74</v>
      </c>
      <c r="I3" s="28" t="s">
        <v>74</v>
      </c>
      <c r="J3" s="22" t="s">
        <v>33</v>
      </c>
    </row>
    <row r="4" spans="1:10" ht="15">
      <c r="A4" s="23"/>
      <c r="B4" s="29" t="s">
        <v>75</v>
      </c>
      <c r="C4" s="29" t="s">
        <v>75</v>
      </c>
      <c r="D4" s="29" t="s">
        <v>75</v>
      </c>
      <c r="E4" s="29" t="s">
        <v>75</v>
      </c>
      <c r="F4" s="29" t="s">
        <v>75</v>
      </c>
      <c r="G4" s="29" t="s">
        <v>75</v>
      </c>
      <c r="H4" s="29" t="s">
        <v>75</v>
      </c>
      <c r="I4" s="29" t="s">
        <v>75</v>
      </c>
      <c r="J4" s="30" t="s">
        <v>75</v>
      </c>
    </row>
    <row r="5" spans="1:10" ht="15">
      <c r="A5" s="23" t="s">
        <v>34</v>
      </c>
      <c r="B5" s="24">
        <f>B6+B15+B17</f>
        <v>318930256.34</v>
      </c>
      <c r="C5" s="24">
        <f aca="true" t="shared" si="0" ref="C5:I5">C6+C15+C17</f>
        <v>331870612.9</v>
      </c>
      <c r="D5" s="24">
        <f>(C5-B5)/B5*100</f>
        <v>4.0574251902286615</v>
      </c>
      <c r="E5" s="24">
        <f t="shared" si="0"/>
        <v>2508202227.81</v>
      </c>
      <c r="F5" s="24">
        <f t="shared" si="0"/>
        <v>2836298744.59</v>
      </c>
      <c r="G5" s="24">
        <f>(F5-E5)/E5*100</f>
        <v>13.080943519712637</v>
      </c>
      <c r="H5" s="24">
        <f t="shared" si="0"/>
        <v>3214635796.5399995</v>
      </c>
      <c r="I5" s="24">
        <f t="shared" si="0"/>
        <v>3761489054.2500005</v>
      </c>
      <c r="J5" s="17">
        <f>(I5-H5)/H5*100</f>
        <v>17.011359678710544</v>
      </c>
    </row>
    <row r="6" spans="1:10" ht="15">
      <c r="A6" s="23" t="s">
        <v>35</v>
      </c>
      <c r="B6" s="24">
        <f>SUM(B7:B14)</f>
        <v>245442069.67999998</v>
      </c>
      <c r="C6" s="24">
        <f>SUM(C7:C14)</f>
        <v>262299219.48</v>
      </c>
      <c r="D6" s="24">
        <f aca="true" t="shared" si="1" ref="D6:D42">(C6-B6)/B6*100</f>
        <v>6.868076781611995</v>
      </c>
      <c r="E6" s="24">
        <f>SUM(E7:E14)</f>
        <v>1806308294.5600002</v>
      </c>
      <c r="F6" s="24">
        <f>SUM(F7:F14)</f>
        <v>2118224777.38</v>
      </c>
      <c r="G6" s="24">
        <f aca="true" t="shared" si="2" ref="G6:G42">(F6-E6)/E6*100</f>
        <v>17.268175303152216</v>
      </c>
      <c r="H6" s="24">
        <f>SUM(H7:H14)</f>
        <v>2357908803.1599994</v>
      </c>
      <c r="I6" s="24">
        <f>SUM(I7:I14)</f>
        <v>2873799036.1200004</v>
      </c>
      <c r="J6" s="17">
        <f aca="true" t="shared" si="3" ref="J6:J42">(I6-H6)/H6*100</f>
        <v>21.87914275007669</v>
      </c>
    </row>
    <row r="7" spans="1:10" ht="15">
      <c r="A7" s="23" t="s">
        <v>36</v>
      </c>
      <c r="B7" s="24">
        <v>95448980.11</v>
      </c>
      <c r="C7" s="24">
        <v>114749171.92</v>
      </c>
      <c r="D7" s="24">
        <f t="shared" si="1"/>
        <v>20.22042748676574</v>
      </c>
      <c r="E7" s="24">
        <v>851243711.69</v>
      </c>
      <c r="F7" s="24">
        <v>1091252002.81</v>
      </c>
      <c r="G7" s="24">
        <f t="shared" si="2"/>
        <v>28.195014873414348</v>
      </c>
      <c r="H7" s="24">
        <v>1046378443.96</v>
      </c>
      <c r="I7" s="24">
        <v>1371625006.22</v>
      </c>
      <c r="J7" s="17">
        <f t="shared" si="3"/>
        <v>31.083071725857646</v>
      </c>
    </row>
    <row r="8" spans="1:10" ht="15">
      <c r="A8" s="23" t="s">
        <v>37</v>
      </c>
      <c r="B8" s="24">
        <v>119775518.98</v>
      </c>
      <c r="C8" s="24">
        <v>117685881.97</v>
      </c>
      <c r="D8" s="24">
        <f t="shared" si="1"/>
        <v>-1.7446278069134735</v>
      </c>
      <c r="E8" s="24">
        <v>702032507.42</v>
      </c>
      <c r="F8" s="24">
        <v>744959927.53</v>
      </c>
      <c r="G8" s="24">
        <f t="shared" si="2"/>
        <v>6.114733955520116</v>
      </c>
      <c r="H8" s="24">
        <v>1007888143.47</v>
      </c>
      <c r="I8" s="24">
        <v>1147943671.21</v>
      </c>
      <c r="J8" s="17">
        <f t="shared" si="3"/>
        <v>13.895939608715993</v>
      </c>
    </row>
    <row r="9" spans="1:10" ht="15">
      <c r="A9" s="23" t="s">
        <v>38</v>
      </c>
      <c r="B9" s="24">
        <v>13108694.07</v>
      </c>
      <c r="C9" s="24">
        <v>11835005.42</v>
      </c>
      <c r="D9" s="24">
        <f t="shared" si="1"/>
        <v>-9.716365666927189</v>
      </c>
      <c r="E9" s="24">
        <v>91619266.46</v>
      </c>
      <c r="F9" s="24">
        <v>110532664.91</v>
      </c>
      <c r="G9" s="24">
        <f t="shared" si="2"/>
        <v>20.64347290780525</v>
      </c>
      <c r="H9" s="24">
        <v>110323892.69</v>
      </c>
      <c r="I9" s="24">
        <v>140861945.78</v>
      </c>
      <c r="J9" s="17">
        <f t="shared" si="3"/>
        <v>27.680362200243536</v>
      </c>
    </row>
    <row r="10" spans="1:10" ht="15">
      <c r="A10" s="23" t="s">
        <v>39</v>
      </c>
      <c r="B10" s="24">
        <v>9276203.8</v>
      </c>
      <c r="C10" s="24">
        <v>9334867.75</v>
      </c>
      <c r="D10" s="24">
        <f t="shared" si="1"/>
        <v>0.6324133370161535</v>
      </c>
      <c r="E10" s="24">
        <v>82815598.92</v>
      </c>
      <c r="F10" s="24">
        <v>91310708.93</v>
      </c>
      <c r="G10" s="24">
        <f t="shared" si="2"/>
        <v>10.25786219116316</v>
      </c>
      <c r="H10" s="24">
        <v>101031645.22</v>
      </c>
      <c r="I10" s="24">
        <v>112065304.61</v>
      </c>
      <c r="J10" s="17">
        <f t="shared" si="3"/>
        <v>10.920993482758611</v>
      </c>
    </row>
    <row r="11" spans="1:10" ht="15">
      <c r="A11" s="23" t="s">
        <v>40</v>
      </c>
      <c r="B11" s="24">
        <v>6381466.26</v>
      </c>
      <c r="C11" s="24">
        <v>7117913.72</v>
      </c>
      <c r="D11" s="24">
        <f t="shared" si="1"/>
        <v>11.540411403820539</v>
      </c>
      <c r="E11" s="24">
        <v>36565996.87</v>
      </c>
      <c r="F11" s="24">
        <v>35343745.72</v>
      </c>
      <c r="G11" s="24">
        <f t="shared" si="2"/>
        <v>-3.342589439979894</v>
      </c>
      <c r="H11" s="24">
        <v>43555122.72</v>
      </c>
      <c r="I11" s="24">
        <v>47364585.04</v>
      </c>
      <c r="J11" s="17">
        <f t="shared" si="3"/>
        <v>8.746301427020754</v>
      </c>
    </row>
    <row r="12" spans="1:10" ht="15">
      <c r="A12" s="23" t="s">
        <v>41</v>
      </c>
      <c r="B12" s="24">
        <v>978020.26</v>
      </c>
      <c r="C12" s="24">
        <v>1512341.93</v>
      </c>
      <c r="D12" s="24">
        <f t="shared" si="1"/>
        <v>54.63298582383149</v>
      </c>
      <c r="E12" s="24">
        <v>27182269.05</v>
      </c>
      <c r="F12" s="24">
        <v>26420899.4</v>
      </c>
      <c r="G12" s="24">
        <f t="shared" si="2"/>
        <v>-2.800979008042017</v>
      </c>
      <c r="H12" s="24">
        <v>30968230.95</v>
      </c>
      <c r="I12" s="24">
        <v>31530354.17</v>
      </c>
      <c r="J12" s="17">
        <f t="shared" si="3"/>
        <v>1.8151609012073793</v>
      </c>
    </row>
    <row r="13" spans="1:10" ht="15">
      <c r="A13" s="23" t="s">
        <v>42</v>
      </c>
      <c r="B13" s="24">
        <v>417000</v>
      </c>
      <c r="C13" s="24">
        <v>0</v>
      </c>
      <c r="D13" s="24">
        <f t="shared" si="1"/>
        <v>-100</v>
      </c>
      <c r="E13" s="24">
        <v>14234766.23</v>
      </c>
      <c r="F13" s="24">
        <v>17376600.87</v>
      </c>
      <c r="G13" s="24">
        <f t="shared" si="2"/>
        <v>22.071557686550083</v>
      </c>
      <c r="H13" s="24">
        <v>17045611.05</v>
      </c>
      <c r="I13" s="24">
        <v>21154100.87</v>
      </c>
      <c r="J13" s="17">
        <f t="shared" si="3"/>
        <v>24.102918973972482</v>
      </c>
    </row>
    <row r="14" spans="1:10" ht="15">
      <c r="A14" s="23" t="s">
        <v>43</v>
      </c>
      <c r="B14" s="24">
        <v>56186.2</v>
      </c>
      <c r="C14" s="24">
        <v>64036.77</v>
      </c>
      <c r="D14" s="24">
        <f t="shared" si="1"/>
        <v>13.972416714424538</v>
      </c>
      <c r="E14" s="24">
        <v>614177.92</v>
      </c>
      <c r="F14" s="24">
        <v>1028227.21</v>
      </c>
      <c r="G14" s="24">
        <f t="shared" si="2"/>
        <v>67.41520274776401</v>
      </c>
      <c r="H14" s="24">
        <v>717713.1</v>
      </c>
      <c r="I14" s="24">
        <v>1254068.22</v>
      </c>
      <c r="J14" s="17">
        <f t="shared" si="3"/>
        <v>74.73113142284849</v>
      </c>
    </row>
    <row r="15" spans="1:10" ht="15">
      <c r="A15" s="23" t="s">
        <v>44</v>
      </c>
      <c r="B15" s="24">
        <v>27223763.37</v>
      </c>
      <c r="C15" s="24">
        <v>27075608.53</v>
      </c>
      <c r="D15" s="24">
        <f t="shared" si="1"/>
        <v>-0.5442114596223067</v>
      </c>
      <c r="E15" s="24">
        <v>258580401.32</v>
      </c>
      <c r="F15" s="24">
        <v>287828859.04</v>
      </c>
      <c r="G15" s="24">
        <f t="shared" si="2"/>
        <v>11.311165722805224</v>
      </c>
      <c r="H15" s="24">
        <v>311082613.56</v>
      </c>
      <c r="I15" s="24">
        <v>352252087.52</v>
      </c>
      <c r="J15" s="17">
        <f t="shared" si="3"/>
        <v>13.23425744976886</v>
      </c>
    </row>
    <row r="16" spans="1:10" ht="15">
      <c r="A16" s="23" t="s">
        <v>45</v>
      </c>
      <c r="B16" s="24">
        <v>27223763.37</v>
      </c>
      <c r="C16" s="24">
        <v>27075608.53</v>
      </c>
      <c r="D16" s="24">
        <f t="shared" si="1"/>
        <v>-0.5442114596223067</v>
      </c>
      <c r="E16" s="24">
        <v>258580401.32</v>
      </c>
      <c r="F16" s="24">
        <v>287828859.04</v>
      </c>
      <c r="G16" s="24">
        <f t="shared" si="2"/>
        <v>11.311165722805224</v>
      </c>
      <c r="H16" s="24">
        <v>311082613.56</v>
      </c>
      <c r="I16" s="24">
        <v>352252087.52</v>
      </c>
      <c r="J16" s="17">
        <f t="shared" si="3"/>
        <v>13.23425744976886</v>
      </c>
    </row>
    <row r="17" spans="1:10" ht="15">
      <c r="A17" s="23" t="s">
        <v>46</v>
      </c>
      <c r="B17" s="24">
        <v>46264423.29</v>
      </c>
      <c r="C17" s="24">
        <v>42495784.89</v>
      </c>
      <c r="D17" s="24">
        <f t="shared" si="1"/>
        <v>-8.145867022651474</v>
      </c>
      <c r="E17" s="24">
        <v>443313531.93</v>
      </c>
      <c r="F17" s="24">
        <v>430245108.17</v>
      </c>
      <c r="G17" s="24">
        <f t="shared" si="2"/>
        <v>-2.947896425156613</v>
      </c>
      <c r="H17" s="24">
        <v>545644379.82</v>
      </c>
      <c r="I17" s="24">
        <v>535437930.61</v>
      </c>
      <c r="J17" s="17">
        <f t="shared" si="3"/>
        <v>-1.870531354756553</v>
      </c>
    </row>
    <row r="18" spans="1:10" ht="15">
      <c r="A18" s="23" t="s">
        <v>47</v>
      </c>
      <c r="B18" s="24">
        <v>46264423.29</v>
      </c>
      <c r="C18" s="24">
        <v>42495784.89</v>
      </c>
      <c r="D18" s="24">
        <f t="shared" si="1"/>
        <v>-8.145867022651474</v>
      </c>
      <c r="E18" s="24">
        <v>443313531.93</v>
      </c>
      <c r="F18" s="24">
        <v>430245108.17</v>
      </c>
      <c r="G18" s="24">
        <f t="shared" si="2"/>
        <v>-2.947896425156613</v>
      </c>
      <c r="H18" s="24">
        <v>545644379.82</v>
      </c>
      <c r="I18" s="24">
        <v>535437930.61</v>
      </c>
      <c r="J18" s="17">
        <f t="shared" si="3"/>
        <v>-1.870531354756553</v>
      </c>
    </row>
    <row r="19" spans="1:10" ht="15">
      <c r="A19" s="23" t="s">
        <v>48</v>
      </c>
      <c r="B19" s="24">
        <f>B20+B24+B26</f>
        <v>631756484.21</v>
      </c>
      <c r="C19" s="24">
        <f aca="true" t="shared" si="4" ref="C19:I19">C20+C24+C26</f>
        <v>803492604.64</v>
      </c>
      <c r="D19" s="24">
        <f t="shared" si="1"/>
        <v>27.18391100405607</v>
      </c>
      <c r="E19" s="24">
        <f t="shared" si="4"/>
        <v>7329756372.34</v>
      </c>
      <c r="F19" s="24">
        <f t="shared" si="4"/>
        <v>7524335567.16</v>
      </c>
      <c r="G19" s="24">
        <f t="shared" si="2"/>
        <v>2.6546475071705684</v>
      </c>
      <c r="H19" s="24">
        <f t="shared" si="4"/>
        <v>8982264284.029999</v>
      </c>
      <c r="I19" s="24">
        <f t="shared" si="4"/>
        <v>9088205291.980001</v>
      </c>
      <c r="J19" s="17">
        <f t="shared" si="3"/>
        <v>1.1794465693729397</v>
      </c>
    </row>
    <row r="20" spans="1:10" ht="15">
      <c r="A20" s="23" t="s">
        <v>49</v>
      </c>
      <c r="B20" s="24">
        <f>SUM(B21:B23)</f>
        <v>78375247.28999999</v>
      </c>
      <c r="C20" s="24">
        <f>SUM(C21:C23)</f>
        <v>87187773.95</v>
      </c>
      <c r="D20" s="24">
        <f t="shared" si="1"/>
        <v>11.244017677408227</v>
      </c>
      <c r="E20" s="24">
        <f>SUM(E21:E23)</f>
        <v>727219276.25</v>
      </c>
      <c r="F20" s="24">
        <f>SUM(F21:F23)</f>
        <v>842860202.98</v>
      </c>
      <c r="G20" s="24">
        <f t="shared" si="2"/>
        <v>15.901796130366261</v>
      </c>
      <c r="H20" s="24">
        <f>SUM(H21:H23)</f>
        <v>875349814.8699999</v>
      </c>
      <c r="I20" s="24">
        <f>SUM(I21:I23)</f>
        <v>1017015101.84</v>
      </c>
      <c r="J20" s="17">
        <f t="shared" si="3"/>
        <v>16.183848395631315</v>
      </c>
    </row>
    <row r="21" spans="1:10" ht="15">
      <c r="A21" s="23" t="s">
        <v>50</v>
      </c>
      <c r="B21" s="24">
        <v>74510009.23</v>
      </c>
      <c r="C21" s="24">
        <v>83072694.72</v>
      </c>
      <c r="D21" s="24">
        <f t="shared" si="1"/>
        <v>11.491993597220487</v>
      </c>
      <c r="E21" s="24">
        <v>696131643.52</v>
      </c>
      <c r="F21" s="24">
        <v>803672467.46</v>
      </c>
      <c r="G21" s="24">
        <f t="shared" si="2"/>
        <v>15.448345861167622</v>
      </c>
      <c r="H21" s="24">
        <v>839405801.53</v>
      </c>
      <c r="I21" s="24">
        <v>967565372.82</v>
      </c>
      <c r="J21" s="17">
        <f t="shared" si="3"/>
        <v>15.267892008418496</v>
      </c>
    </row>
    <row r="22" spans="1:10" ht="15">
      <c r="A22" s="23" t="s">
        <v>51</v>
      </c>
      <c r="B22" s="24">
        <v>1014894.85</v>
      </c>
      <c r="C22" s="24">
        <v>693572.4</v>
      </c>
      <c r="D22" s="24">
        <f t="shared" si="1"/>
        <v>-31.66066415648872</v>
      </c>
      <c r="E22" s="24">
        <v>9383057.29</v>
      </c>
      <c r="F22" s="24">
        <v>10582872.74</v>
      </c>
      <c r="G22" s="24">
        <f t="shared" si="2"/>
        <v>12.787041716975397</v>
      </c>
      <c r="H22" s="24">
        <v>10792408.54</v>
      </c>
      <c r="I22" s="24">
        <v>11872969.3</v>
      </c>
      <c r="J22" s="17">
        <f t="shared" si="3"/>
        <v>10.012229948441163</v>
      </c>
    </row>
    <row r="23" spans="1:10" ht="15">
      <c r="A23" s="23" t="s">
        <v>52</v>
      </c>
      <c r="B23" s="24">
        <v>2850343.21</v>
      </c>
      <c r="C23" s="24">
        <v>3421506.83</v>
      </c>
      <c r="D23" s="24">
        <f t="shared" si="1"/>
        <v>20.038415654513415</v>
      </c>
      <c r="E23" s="24">
        <v>21704575.44</v>
      </c>
      <c r="F23" s="24">
        <v>28604862.78</v>
      </c>
      <c r="G23" s="24">
        <f t="shared" si="2"/>
        <v>31.791855865023084</v>
      </c>
      <c r="H23" s="24">
        <v>25151604.8</v>
      </c>
      <c r="I23" s="24">
        <v>37576759.72</v>
      </c>
      <c r="J23" s="17">
        <f t="shared" si="3"/>
        <v>49.401042274646414</v>
      </c>
    </row>
    <row r="24" spans="1:10" ht="15">
      <c r="A24" s="23" t="s">
        <v>53</v>
      </c>
      <c r="B24" s="24">
        <v>359674395.07</v>
      </c>
      <c r="C24" s="24">
        <v>455457707.56</v>
      </c>
      <c r="D24" s="24">
        <f t="shared" si="1"/>
        <v>26.630561920138522</v>
      </c>
      <c r="E24" s="24">
        <v>4185361165.13</v>
      </c>
      <c r="F24" s="24">
        <v>3846730814.42</v>
      </c>
      <c r="G24" s="24">
        <f t="shared" si="2"/>
        <v>-8.090827466247633</v>
      </c>
      <c r="H24" s="24">
        <v>5172631414.11</v>
      </c>
      <c r="I24" s="24">
        <v>4683261096.18</v>
      </c>
      <c r="J24" s="17">
        <f t="shared" si="3"/>
        <v>-9.460761433630974</v>
      </c>
    </row>
    <row r="25" spans="1:10" ht="15">
      <c r="A25" s="23" t="s">
        <v>54</v>
      </c>
      <c r="B25" s="24">
        <v>359674395.07</v>
      </c>
      <c r="C25" s="24">
        <v>455457707.56</v>
      </c>
      <c r="D25" s="24">
        <f t="shared" si="1"/>
        <v>26.630561920138522</v>
      </c>
      <c r="E25" s="24">
        <v>4185361165.13</v>
      </c>
      <c r="F25" s="24">
        <v>3846730814.42</v>
      </c>
      <c r="G25" s="24">
        <f t="shared" si="2"/>
        <v>-8.090827466247633</v>
      </c>
      <c r="H25" s="24">
        <v>5172631414.11</v>
      </c>
      <c r="I25" s="24">
        <v>4683261096.18</v>
      </c>
      <c r="J25" s="17">
        <f t="shared" si="3"/>
        <v>-9.460761433630974</v>
      </c>
    </row>
    <row r="26" spans="1:10" ht="15">
      <c r="A26" s="23" t="s">
        <v>55</v>
      </c>
      <c r="B26" s="24">
        <f>SUM(B27:B38)</f>
        <v>193706841.85</v>
      </c>
      <c r="C26" s="24">
        <f>SUM(C27:C38)</f>
        <v>260847123.12999997</v>
      </c>
      <c r="D26" s="24">
        <f t="shared" si="1"/>
        <v>34.66076914928546</v>
      </c>
      <c r="E26" s="24">
        <f>SUM(E27:E38)</f>
        <v>2417175930.9600005</v>
      </c>
      <c r="F26" s="24">
        <f>SUM(F27:F38)</f>
        <v>2834744549.7599998</v>
      </c>
      <c r="G26" s="24">
        <f t="shared" si="2"/>
        <v>17.27506109305658</v>
      </c>
      <c r="H26" s="24">
        <f>SUM(H27:H38)</f>
        <v>2934283055.049999</v>
      </c>
      <c r="I26" s="24">
        <f>SUM(I27:I38)</f>
        <v>3387929093.9600005</v>
      </c>
      <c r="J26" s="17">
        <f t="shared" si="3"/>
        <v>15.460200341928884</v>
      </c>
    </row>
    <row r="27" spans="1:10" ht="15">
      <c r="A27" s="23" t="s">
        <v>56</v>
      </c>
      <c r="B27" s="24">
        <v>21129668.78</v>
      </c>
      <c r="C27" s="24">
        <v>41890237.3</v>
      </c>
      <c r="D27" s="24">
        <f t="shared" si="1"/>
        <v>98.25316589747317</v>
      </c>
      <c r="E27" s="24">
        <v>229569026.3</v>
      </c>
      <c r="F27" s="24">
        <v>368938819.16</v>
      </c>
      <c r="G27" s="24">
        <f t="shared" si="2"/>
        <v>60.7093191560921</v>
      </c>
      <c r="H27" s="24">
        <v>277326628.32</v>
      </c>
      <c r="I27" s="24">
        <v>420978082.67</v>
      </c>
      <c r="J27" s="17">
        <f t="shared" si="3"/>
        <v>51.7986517271051</v>
      </c>
    </row>
    <row r="28" spans="1:10" ht="15">
      <c r="A28" s="23" t="s">
        <v>57</v>
      </c>
      <c r="B28" s="24">
        <v>27781854.07</v>
      </c>
      <c r="C28" s="24">
        <v>41415337.49</v>
      </c>
      <c r="D28" s="24">
        <f t="shared" si="1"/>
        <v>49.07333897028134</v>
      </c>
      <c r="E28" s="24">
        <v>340899770.07</v>
      </c>
      <c r="F28" s="24">
        <v>434051815.59</v>
      </c>
      <c r="G28" s="24">
        <f t="shared" si="2"/>
        <v>27.325347125013383</v>
      </c>
      <c r="H28" s="24">
        <v>412500240.64</v>
      </c>
      <c r="I28" s="24">
        <v>517066038.82</v>
      </c>
      <c r="J28" s="17">
        <f t="shared" si="3"/>
        <v>25.349269619276992</v>
      </c>
    </row>
    <row r="29" spans="1:10" ht="15">
      <c r="A29" s="23" t="s">
        <v>58</v>
      </c>
      <c r="B29" s="24">
        <v>46952.53</v>
      </c>
      <c r="C29" s="24">
        <v>0</v>
      </c>
      <c r="D29" s="24">
        <f t="shared" si="1"/>
        <v>-100</v>
      </c>
      <c r="E29" s="24">
        <v>212515.91</v>
      </c>
      <c r="F29" s="24">
        <v>405743.84</v>
      </c>
      <c r="G29" s="24">
        <f t="shared" si="2"/>
        <v>90.92398305613919</v>
      </c>
      <c r="H29" s="24">
        <v>344177.71</v>
      </c>
      <c r="I29" s="24">
        <v>506081.86</v>
      </c>
      <c r="J29" s="17">
        <f t="shared" si="3"/>
        <v>47.04085863085089</v>
      </c>
    </row>
    <row r="30" spans="1:10" ht="15">
      <c r="A30" s="23" t="s">
        <v>59</v>
      </c>
      <c r="B30" s="24">
        <v>22178458.29</v>
      </c>
      <c r="C30" s="24">
        <v>18045228.81</v>
      </c>
      <c r="D30" s="24">
        <f t="shared" si="1"/>
        <v>-18.63623443052227</v>
      </c>
      <c r="E30" s="24">
        <v>254067753.21</v>
      </c>
      <c r="F30" s="24">
        <v>261497396.83</v>
      </c>
      <c r="G30" s="24">
        <f t="shared" si="2"/>
        <v>2.92427650740038</v>
      </c>
      <c r="H30" s="24">
        <v>297760449.56</v>
      </c>
      <c r="I30" s="24">
        <v>316568014.15</v>
      </c>
      <c r="J30" s="17">
        <f t="shared" si="3"/>
        <v>6.316340742295316</v>
      </c>
    </row>
    <row r="31" spans="1:10" ht="15">
      <c r="A31" s="23" t="s">
        <v>60</v>
      </c>
      <c r="B31" s="24">
        <v>14454524.79</v>
      </c>
      <c r="C31" s="24">
        <v>11847163.2</v>
      </c>
      <c r="D31" s="24">
        <f t="shared" si="1"/>
        <v>-18.038376410712843</v>
      </c>
      <c r="E31" s="24">
        <v>191295216.76</v>
      </c>
      <c r="F31" s="24">
        <v>147313447.56</v>
      </c>
      <c r="G31" s="24">
        <f t="shared" si="2"/>
        <v>-22.991567664328873</v>
      </c>
      <c r="H31" s="24">
        <v>228954814.59</v>
      </c>
      <c r="I31" s="24">
        <v>178274189.36</v>
      </c>
      <c r="J31" s="17">
        <f t="shared" si="3"/>
        <v>-22.135645114410952</v>
      </c>
    </row>
    <row r="32" spans="1:10" ht="15">
      <c r="A32" s="23" t="s">
        <v>61</v>
      </c>
      <c r="B32" s="24">
        <v>30981299.2</v>
      </c>
      <c r="C32" s="24">
        <v>33382510.16</v>
      </c>
      <c r="D32" s="24">
        <f t="shared" si="1"/>
        <v>7.75051731852485</v>
      </c>
      <c r="E32" s="24">
        <v>319457828.29</v>
      </c>
      <c r="F32" s="24">
        <v>399861599.08</v>
      </c>
      <c r="G32" s="24">
        <f t="shared" si="2"/>
        <v>25.168821568839554</v>
      </c>
      <c r="H32" s="24">
        <v>388894503.17</v>
      </c>
      <c r="I32" s="24">
        <v>475522617.91</v>
      </c>
      <c r="J32" s="17">
        <f t="shared" si="3"/>
        <v>22.275479348220998</v>
      </c>
    </row>
    <row r="33" spans="1:10" ht="15">
      <c r="A33" s="23" t="s">
        <v>62</v>
      </c>
      <c r="B33" s="24">
        <v>53040138.39</v>
      </c>
      <c r="C33" s="24">
        <v>83634337.61</v>
      </c>
      <c r="D33" s="24">
        <f t="shared" si="1"/>
        <v>57.681220578730844</v>
      </c>
      <c r="E33" s="24">
        <v>864212042.26</v>
      </c>
      <c r="F33" s="24">
        <v>979119065.73</v>
      </c>
      <c r="G33" s="24">
        <f t="shared" si="2"/>
        <v>13.296160878469918</v>
      </c>
      <c r="H33" s="24">
        <v>1066036099.75</v>
      </c>
      <c r="I33" s="24">
        <v>1172607096.23</v>
      </c>
      <c r="J33" s="17">
        <f t="shared" si="3"/>
        <v>9.99694067630471</v>
      </c>
    </row>
    <row r="34" spans="1:10" ht="15">
      <c r="A34" s="23" t="s">
        <v>63</v>
      </c>
      <c r="B34" s="24">
        <v>4727528.69</v>
      </c>
      <c r="C34" s="24">
        <v>11128378.81</v>
      </c>
      <c r="D34" s="24">
        <f t="shared" si="1"/>
        <v>135.39526758535652</v>
      </c>
      <c r="E34" s="24">
        <v>68433100.26</v>
      </c>
      <c r="F34" s="24">
        <v>89378877.56</v>
      </c>
      <c r="G34" s="24">
        <f t="shared" si="2"/>
        <v>30.607669710154962</v>
      </c>
      <c r="H34" s="24">
        <v>78551963.39</v>
      </c>
      <c r="I34" s="24">
        <v>101912371.65</v>
      </c>
      <c r="J34" s="17">
        <f t="shared" si="3"/>
        <v>29.73879614443079</v>
      </c>
    </row>
    <row r="35" spans="1:10" ht="15">
      <c r="A35" s="23" t="s">
        <v>64</v>
      </c>
      <c r="B35" s="24">
        <v>7720.17</v>
      </c>
      <c r="C35" s="24">
        <v>2778.98</v>
      </c>
      <c r="D35" s="24">
        <f t="shared" si="1"/>
        <v>-64.0036424068382</v>
      </c>
      <c r="E35" s="24">
        <v>15213.85</v>
      </c>
      <c r="F35" s="24">
        <v>41974.13</v>
      </c>
      <c r="G35" s="24">
        <f t="shared" si="2"/>
        <v>175.8942016649303</v>
      </c>
      <c r="H35" s="24">
        <v>17358.95</v>
      </c>
      <c r="I35" s="24">
        <v>48465</v>
      </c>
      <c r="J35" s="17">
        <f t="shared" si="3"/>
        <v>179.1931539638054</v>
      </c>
    </row>
    <row r="36" spans="1:10" ht="15">
      <c r="A36" s="23" t="s">
        <v>65</v>
      </c>
      <c r="B36" s="24">
        <v>668054.82</v>
      </c>
      <c r="C36" s="24">
        <v>984695.27</v>
      </c>
      <c r="D36" s="24">
        <f t="shared" si="1"/>
        <v>47.397375263305506</v>
      </c>
      <c r="E36" s="24">
        <v>8541310.37</v>
      </c>
      <c r="F36" s="24">
        <v>13267931.74</v>
      </c>
      <c r="G36" s="24">
        <f t="shared" si="2"/>
        <v>55.3383633804189</v>
      </c>
      <c r="H36" s="24">
        <v>10900173.7</v>
      </c>
      <c r="I36" s="24">
        <v>15262876.69</v>
      </c>
      <c r="J36" s="17">
        <f t="shared" si="3"/>
        <v>40.0241602571893</v>
      </c>
    </row>
    <row r="37" spans="1:10" ht="15">
      <c r="A37" s="23" t="s">
        <v>66</v>
      </c>
      <c r="B37" s="24">
        <v>18445449.75</v>
      </c>
      <c r="C37" s="24">
        <v>18468523.08</v>
      </c>
      <c r="D37" s="24">
        <f t="shared" si="1"/>
        <v>0.12508954952425713</v>
      </c>
      <c r="E37" s="24">
        <v>136929061.13</v>
      </c>
      <c r="F37" s="24">
        <v>137953452.94</v>
      </c>
      <c r="G37" s="24">
        <f t="shared" si="2"/>
        <v>0.748118625473849</v>
      </c>
      <c r="H37" s="24">
        <v>168859616.94</v>
      </c>
      <c r="I37" s="24">
        <v>185772586.53</v>
      </c>
      <c r="J37" s="17">
        <f t="shared" si="3"/>
        <v>10.015994289510676</v>
      </c>
    </row>
    <row r="38" spans="1:10" ht="15">
      <c r="A38" s="23" t="s">
        <v>67</v>
      </c>
      <c r="B38" s="24">
        <v>245192.37</v>
      </c>
      <c r="C38" s="24">
        <v>47932.42</v>
      </c>
      <c r="D38" s="24">
        <f t="shared" si="1"/>
        <v>-80.45109641870178</v>
      </c>
      <c r="E38" s="24">
        <v>3543092.55</v>
      </c>
      <c r="F38" s="24">
        <v>2914425.6</v>
      </c>
      <c r="G38" s="24">
        <f t="shared" si="2"/>
        <v>-17.743452679496045</v>
      </c>
      <c r="H38" s="24">
        <v>4137028.33</v>
      </c>
      <c r="I38" s="24">
        <v>3410673.09</v>
      </c>
      <c r="J38" s="17">
        <f t="shared" si="3"/>
        <v>-17.557415179702197</v>
      </c>
    </row>
    <row r="39" spans="1:10" ht="15">
      <c r="A39" s="23" t="s">
        <v>68</v>
      </c>
      <c r="B39" s="24">
        <v>16014833.89</v>
      </c>
      <c r="C39" s="24">
        <v>19723987.61</v>
      </c>
      <c r="D39" s="24">
        <f t="shared" si="1"/>
        <v>23.16073801000254</v>
      </c>
      <c r="E39" s="24">
        <v>147614149.86</v>
      </c>
      <c r="F39" s="24">
        <v>160538778.04</v>
      </c>
      <c r="G39" s="24">
        <f t="shared" si="2"/>
        <v>8.755683782522159</v>
      </c>
      <c r="H39" s="24">
        <v>178615073.54</v>
      </c>
      <c r="I39" s="24">
        <v>188353755.46</v>
      </c>
      <c r="J39" s="17">
        <f t="shared" si="3"/>
        <v>5.452329261460168</v>
      </c>
    </row>
    <row r="40" spans="1:10" ht="15">
      <c r="A40" s="23" t="s">
        <v>69</v>
      </c>
      <c r="B40" s="24">
        <v>16014833.89</v>
      </c>
      <c r="C40" s="24">
        <v>19723987.61</v>
      </c>
      <c r="D40" s="24">
        <f t="shared" si="1"/>
        <v>23.16073801000254</v>
      </c>
      <c r="E40" s="24">
        <v>147614149.86</v>
      </c>
      <c r="F40" s="24">
        <v>160538778.04</v>
      </c>
      <c r="G40" s="24">
        <f t="shared" si="2"/>
        <v>8.755683782522159</v>
      </c>
      <c r="H40" s="24">
        <v>178615073.54</v>
      </c>
      <c r="I40" s="24">
        <v>188353755.46</v>
      </c>
      <c r="J40" s="17">
        <f t="shared" si="3"/>
        <v>5.452329261460168</v>
      </c>
    </row>
    <row r="41" spans="1:10" ht="15">
      <c r="A41" s="23" t="s">
        <v>70</v>
      </c>
      <c r="B41" s="24">
        <v>16014833.89</v>
      </c>
      <c r="C41" s="24">
        <v>19723987.61</v>
      </c>
      <c r="D41" s="24">
        <f t="shared" si="1"/>
        <v>23.16073801000254</v>
      </c>
      <c r="E41" s="24">
        <v>147614149.86</v>
      </c>
      <c r="F41" s="24">
        <v>160538778.04</v>
      </c>
      <c r="G41" s="24">
        <f t="shared" si="2"/>
        <v>8.755683782522159</v>
      </c>
      <c r="H41" s="24">
        <v>178615073.54</v>
      </c>
      <c r="I41" s="24">
        <v>188353755.46</v>
      </c>
      <c r="J41" s="17">
        <f t="shared" si="3"/>
        <v>5.452329261460168</v>
      </c>
    </row>
    <row r="42" spans="1:10" ht="15">
      <c r="A42" s="25" t="s">
        <v>71</v>
      </c>
      <c r="B42" s="26">
        <f>B39+B19+B5</f>
        <v>966701574.44</v>
      </c>
      <c r="C42" s="26">
        <f aca="true" t="shared" si="5" ref="C42:I42">C39+C19+C5</f>
        <v>1155087205.15</v>
      </c>
      <c r="D42" s="26">
        <f t="shared" si="1"/>
        <v>19.487464972748164</v>
      </c>
      <c r="E42" s="26">
        <f t="shared" si="5"/>
        <v>9985572750.01</v>
      </c>
      <c r="F42" s="26">
        <f t="shared" si="5"/>
        <v>10521173089.79</v>
      </c>
      <c r="G42" s="26">
        <f t="shared" si="2"/>
        <v>5.363741802186202</v>
      </c>
      <c r="H42" s="26">
        <f t="shared" si="5"/>
        <v>12375515154.109999</v>
      </c>
      <c r="I42" s="26">
        <f t="shared" si="5"/>
        <v>13038048101.69</v>
      </c>
      <c r="J42" s="27">
        <f t="shared" si="3"/>
        <v>5.353578734538334</v>
      </c>
    </row>
  </sheetData>
  <sheetProtection/>
  <mergeCells count="1">
    <mergeCell ref="A1:C1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2014-11-01T09:49:02Z</cp:lastPrinted>
  <dcterms:created xsi:type="dcterms:W3CDTF">2014-11-01T08:43:50Z</dcterms:created>
  <dcterms:modified xsi:type="dcterms:W3CDTF">2014-11-01T09:53:59Z</dcterms:modified>
  <cp:category/>
  <cp:version/>
  <cp:contentType/>
  <cp:contentStatus/>
</cp:coreProperties>
</file>